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omments2.xml" ContentType="application/vnd.openxmlformats-officedocument.spreadsheetml.comments+xml"/>
  <Override PartName="/xl/threadedComments/threadedComment2.xml" ContentType="application/vnd.ms-excel.threadedcomments+xml"/>
  <Override PartName="/xl/drawings/drawing2.xml" ContentType="application/vnd.openxmlformats-officedocument.drawing+xml"/>
  <Override PartName="/xl/comments3.xml" ContentType="application/vnd.openxmlformats-officedocument.spreadsheetml.comments+xml"/>
  <Override PartName="/xl/threadedComments/threadedComment3.xml" ContentType="application/vnd.ms-excel.threadedcomment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3.xml" ContentType="application/vnd.openxmlformats-officedocument.drawing+xml"/>
  <Override PartName="/xl/comments4.xml" ContentType="application/vnd.openxmlformats-officedocument.spreadsheetml.comments+xml"/>
  <Override PartName="/xl/threadedComments/threadedComment4.xml" ContentType="application/vnd.ms-excel.threadedcomments+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omments5.xml" ContentType="application/vnd.openxmlformats-officedocument.spreadsheetml.comments+xml"/>
  <Override PartName="/xl/threadedComments/threadedComment5.xml" ContentType="application/vnd.ms-excel.threadedcomments+xml"/>
  <Override PartName="/xl/comments6.xml" ContentType="application/vnd.openxmlformats-officedocument.spreadsheetml.comments+xml"/>
  <Override PartName="/xl/threadedComments/threadedComment6.xml" ContentType="application/vnd.ms-excel.threadedcomments+xml"/>
  <Override PartName="/xl/comments7.xml" ContentType="application/vnd.openxmlformats-officedocument.spreadsheetml.comments+xml"/>
  <Override PartName="/xl/threadedComments/threadedComment7.xml" ContentType="application/vnd.ms-excel.threadedcomments+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omments8.xml" ContentType="application/vnd.openxmlformats-officedocument.spreadsheetml.comments+xml"/>
  <Override PartName="/xl/threadedComments/threadedComment8.xml" ContentType="application/vnd.ms-excel.threadedcomments+xml"/>
  <Override PartName="/xl/drawings/drawing5.xml" ContentType="application/vnd.openxmlformats-officedocument.drawing+xml"/>
  <Override PartName="/xl/comments9.xml" ContentType="application/vnd.openxmlformats-officedocument.spreadsheetml.comments+xml"/>
  <Override PartName="/xl/threadedComments/threadedComment9.xml" ContentType="application/vnd.ms-excel.threadedcomments+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omments10.xml" ContentType="application/vnd.openxmlformats-officedocument.spreadsheetml.comments+xml"/>
  <Override PartName="/xl/threadedComments/threadedComment10.xml" ContentType="application/vnd.ms-excel.threadedcomments+xml"/>
  <Override PartName="/xl/tables/table1.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09"/>
  <workbookPr/>
  <mc:AlternateContent xmlns:mc="http://schemas.openxmlformats.org/markup-compatibility/2006">
    <mc:Choice Requires="x15">
      <x15ac:absPath xmlns:x15ac="http://schemas.microsoft.com/office/spreadsheetml/2010/11/ac" url="https://seai.sharepoint.com/programme/BandPS/Shared Documents 2019/03 SME/SEAI SME Programmes/2. Support Scheme for Energy Audits/01 Management/07 Scheme reviews/June 2022/Document revs/"/>
    </mc:Choice>
  </mc:AlternateContent>
  <xr:revisionPtr revIDLastSave="175" documentId="8_{B751321A-3A07-4E6E-9359-619385D6822B}" xr6:coauthVersionLast="47" xr6:coauthVersionMax="47" xr10:uidLastSave="{653BD93D-4073-4D09-8C73-516E8AB28CA0}"/>
  <bookViews>
    <workbookView xWindow="-120" yWindow="-120" windowWidth="29040" windowHeight="15840" tabRatio="889" activeTab="13" xr2:uid="{80FD1216-C490-4624-AE11-76F37E4ADBCD}"/>
  </bookViews>
  <sheets>
    <sheet name="User Guide" sheetId="45" r:id="rId1"/>
    <sheet name="Action Plan" sheetId="42" r:id="rId2"/>
    <sheet name="1. Site" sheetId="19" r:id="rId3"/>
    <sheet name="2. Fuel types" sheetId="27" r:id="rId4"/>
    <sheet name="3. Bills analysis" sheetId="21" r:id="rId5"/>
    <sheet name="4. Energy users" sheetId="6" r:id="rId6"/>
    <sheet name="5. Management" sheetId="46" r:id="rId7"/>
    <sheet name="6a. Actions - EE" sheetId="23" r:id="rId8"/>
    <sheet name="6b. Actions - RE" sheetId="33" r:id="rId9"/>
    <sheet name="Site Checklist" sheetId="30" r:id="rId10"/>
    <sheet name="Benchmarking" sheetId="34" r:id="rId11"/>
    <sheet name="Total savings" sheetId="38" r:id="rId12"/>
    <sheet name="Lists" sheetId="22" state="hidden" r:id="rId13"/>
    <sheet name="Glossary" sheetId="40" r:id="rId1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8" i="22" l="1"/>
  <c r="C3" i="22"/>
  <c r="C2" i="22"/>
  <c r="H44" i="6"/>
  <c r="G49" i="6"/>
  <c r="H49" i="6" s="1"/>
  <c r="G48" i="6"/>
  <c r="H48" i="6" s="1"/>
  <c r="G47" i="6"/>
  <c r="H47" i="6" s="1"/>
  <c r="G46" i="6"/>
  <c r="H46" i="6" s="1"/>
  <c r="G45" i="6"/>
  <c r="H45" i="6" s="1"/>
  <c r="G44" i="6"/>
  <c r="C13" i="22"/>
  <c r="F22" i="38"/>
  <c r="E22" i="38"/>
  <c r="E35" i="21"/>
  <c r="D35" i="21"/>
  <c r="C35" i="21"/>
  <c r="F35" i="21" l="1"/>
  <c r="G11" i="38"/>
  <c r="F46" i="42"/>
  <c r="D39" i="42"/>
  <c r="C20" i="46"/>
  <c r="G10" i="38" l="1"/>
  <c r="G12" i="38"/>
  <c r="G13" i="38"/>
  <c r="G14" i="38"/>
  <c r="G15" i="38"/>
  <c r="G16" i="38"/>
  <c r="G17" i="38"/>
  <c r="G18" i="38"/>
  <c r="G9" i="38"/>
  <c r="D3" i="22" l="1"/>
  <c r="D4" i="22"/>
  <c r="D5" i="22"/>
  <c r="D6" i="22"/>
  <c r="D7" i="22"/>
  <c r="D8" i="22"/>
  <c r="D9" i="22"/>
  <c r="D10" i="22"/>
  <c r="D11" i="22"/>
  <c r="D12" i="22"/>
  <c r="F32" i="23"/>
  <c r="N8" i="27" l="1"/>
  <c r="N9" i="27"/>
  <c r="N10" i="27"/>
  <c r="N11" i="27"/>
  <c r="N12" i="27"/>
  <c r="N13" i="27"/>
  <c r="N14" i="27"/>
  <c r="N15" i="27"/>
  <c r="N16" i="27"/>
  <c r="N17" i="27"/>
  <c r="T28" i="22" l="1"/>
  <c r="S28" i="22"/>
  <c r="S29" i="22"/>
  <c r="S30" i="22"/>
  <c r="S27" i="22"/>
  <c r="R35" i="22"/>
  <c r="Q30" i="22"/>
  <c r="C11" i="33" l="1"/>
  <c r="C41" i="33"/>
  <c r="E40" i="42" l="1"/>
  <c r="E41" i="42"/>
  <c r="E42" i="42"/>
  <c r="E39" i="42"/>
  <c r="E44" i="42"/>
  <c r="E45" i="42"/>
  <c r="F34" i="23"/>
  <c r="D40" i="42"/>
  <c r="D41" i="42"/>
  <c r="D42" i="42"/>
  <c r="D43" i="42"/>
  <c r="D44" i="42"/>
  <c r="D45" i="42"/>
  <c r="C40" i="42" a="1"/>
  <c r="C40" i="42" s="1"/>
  <c r="C41" i="42" a="1"/>
  <c r="C41" i="42" s="1"/>
  <c r="C42" i="42" a="1"/>
  <c r="C42" i="42" s="1"/>
  <c r="C43" i="42" a="1"/>
  <c r="C43" i="42" s="1"/>
  <c r="C44" i="42" a="1"/>
  <c r="C44" i="42" s="1"/>
  <c r="C45" i="42" a="1"/>
  <c r="C45" i="42" s="1"/>
  <c r="C39" i="42" a="1"/>
  <c r="C39" i="42" s="1"/>
  <c r="F19" i="38"/>
  <c r="E43" i="42"/>
  <c r="Q11" i="22"/>
  <c r="Q12" i="22"/>
  <c r="Q13" i="22"/>
  <c r="Q14" i="22"/>
  <c r="Q15" i="22"/>
  <c r="Q16" i="22"/>
  <c r="Q17" i="22"/>
  <c r="Q18" i="22"/>
  <c r="Q19" i="22"/>
  <c r="Q10" i="22"/>
  <c r="D46" i="42" l="1"/>
  <c r="F33" i="23"/>
  <c r="F35" i="23"/>
  <c r="F36" i="23"/>
  <c r="F37" i="23"/>
  <c r="F38" i="23"/>
  <c r="F39" i="23"/>
  <c r="F40" i="23"/>
  <c r="G28" i="6" l="1"/>
  <c r="G29" i="6"/>
  <c r="G30" i="6"/>
  <c r="G31" i="6"/>
  <c r="G32" i="6"/>
  <c r="G33" i="6"/>
  <c r="G34" i="6"/>
  <c r="G35" i="6"/>
  <c r="G36" i="6"/>
  <c r="G27" i="6"/>
  <c r="E15" i="6"/>
  <c r="E16" i="6"/>
  <c r="E17" i="6"/>
  <c r="E18" i="6"/>
  <c r="E19" i="6"/>
  <c r="E20" i="6"/>
  <c r="F12" i="6"/>
  <c r="F13" i="6"/>
  <c r="F14" i="6"/>
  <c r="F15" i="6"/>
  <c r="F16" i="6"/>
  <c r="F17" i="6"/>
  <c r="F18" i="6"/>
  <c r="F19" i="6"/>
  <c r="F20" i="6"/>
  <c r="F11" i="6"/>
  <c r="E31" i="6"/>
  <c r="E32" i="6"/>
  <c r="E33" i="6"/>
  <c r="E34" i="6"/>
  <c r="E35" i="6"/>
  <c r="E36" i="6"/>
  <c r="F21" i="6" l="1"/>
  <c r="C12" i="22"/>
  <c r="C11" i="22"/>
  <c r="C9" i="22"/>
  <c r="C7" i="22"/>
  <c r="C6" i="22"/>
  <c r="C5" i="22"/>
  <c r="C4" i="22"/>
  <c r="G8" i="27" l="1"/>
  <c r="G9" i="27"/>
  <c r="G10" i="27"/>
  <c r="G11" i="27"/>
  <c r="G12" i="27"/>
  <c r="G13" i="27"/>
  <c r="G14" i="27"/>
  <c r="G15" i="27"/>
  <c r="G16" i="27"/>
  <c r="G17" i="27"/>
  <c r="G7" i="27"/>
  <c r="G18" i="27" s="1"/>
  <c r="H35" i="42" s="1"/>
  <c r="J11" i="42" l="1"/>
  <c r="J10" i="42"/>
  <c r="J9" i="42"/>
  <c r="J8" i="42"/>
  <c r="J7" i="42"/>
  <c r="J6" i="42"/>
  <c r="I11" i="42"/>
  <c r="I10" i="42"/>
  <c r="I9" i="42"/>
  <c r="I8" i="42"/>
  <c r="I7" i="42"/>
  <c r="I6" i="42"/>
  <c r="W4" i="22"/>
  <c r="W5" i="22"/>
  <c r="W6" i="22"/>
  <c r="W7" i="22"/>
  <c r="W8" i="22"/>
  <c r="W9" i="22"/>
  <c r="W13" i="22"/>
  <c r="W14" i="22"/>
  <c r="W15" i="22"/>
  <c r="W3" i="22"/>
  <c r="G19" i="38" l="1"/>
  <c r="D19" i="38"/>
  <c r="F50" i="6" l="1"/>
  <c r="E50" i="6"/>
  <c r="C50" i="6"/>
  <c r="F18" i="27" l="1"/>
  <c r="N7" i="27" s="1"/>
  <c r="D2" i="22" s="1"/>
  <c r="C14" i="22" s="1"/>
  <c r="F31" i="23" s="1"/>
  <c r="E18" i="27"/>
  <c r="G37" i="6" l="1"/>
  <c r="D37" i="6"/>
  <c r="E30" i="6" s="1"/>
  <c r="C37" i="6"/>
  <c r="C21" i="6"/>
  <c r="C57" i="6" s="1"/>
  <c r="E27" i="6" l="1"/>
  <c r="E28" i="6"/>
  <c r="E29" i="6"/>
  <c r="E37" i="6" l="1"/>
  <c r="D21" i="6" l="1"/>
  <c r="E14" i="6" s="1"/>
  <c r="E11" i="6" l="1"/>
  <c r="E12" i="6"/>
  <c r="E13" i="6"/>
  <c r="E21" i="6" l="1"/>
  <c r="H50" i="6"/>
  <c r="I49" i="6" s="1"/>
  <c r="G50" i="6"/>
  <c r="C59" i="6" s="1"/>
  <c r="I47" i="6" l="1"/>
  <c r="I48" i="6"/>
  <c r="C58" i="6"/>
  <c r="I46" i="6"/>
  <c r="E24" i="38"/>
  <c r="F24" i="38" s="1"/>
  <c r="I45" i="6"/>
  <c r="I44" i="6"/>
  <c r="I50"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tc={EAB995DF-8FDD-4FB4-AA55-5FA931B61312}</author>
  </authors>
  <commentList>
    <comment ref="H35" authorId="0" shapeId="0" xr:uid="{EAB995DF-8FDD-4FB4-AA55-5FA931B61312}">
      <text>
        <t>[Threaded comment]
Your version of Excel allows you to read this threaded comment; however, any edits to it will get removed if the file is opened in a newer version of Excel. Learn more: https://go.microsoft.com/fwlink/?linkid=870924
Comment:
    percentage of facility's total emissions</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tc={C4CEEA48-1EA1-4B52-B23C-FC0E592DDE36}</author>
    <author>tc={D8256B76-41DE-44DA-B7ED-47F99DAE6501}</author>
    <author>tc={8F3ED1F0-9790-4B5C-AFCA-C6C149BF40A2}</author>
    <author>tc={2D432FD4-9B6B-4030-B747-58B8BD2633AD}</author>
    <author>tc={3B831DFA-3277-4EDB-AC20-3D900E4A5B3B}</author>
    <author>tc={E67C3156-72F6-4689-9D8C-CE25091E9228}</author>
  </authors>
  <commentList>
    <comment ref="D9" authorId="0" shapeId="0" xr:uid="{C4CEEA48-1EA1-4B52-B23C-FC0E592DDE36}">
      <text>
        <t>[Threaded comment]
Your version of Excel allows you to read this threaded comment; however, any edits to it will get removed if the file is opened in a newer version of Excel. Learn more: https://go.microsoft.com/fwlink/?linkid=870924
Comment:
    Estimate</t>
      </text>
    </comment>
    <comment ref="D10" authorId="1" shapeId="0" xr:uid="{D8256B76-41DE-44DA-B7ED-47F99DAE6501}">
      <text>
        <t xml:space="preserve">[Threaded comment]
Your version of Excel allows you to read this threaded comment; however, any edits to it will get removed if the file is opened in a newer version of Excel. Learn more: https://go.microsoft.com/fwlink/?linkid=870924
Comment:
    Estimate </t>
      </text>
    </comment>
    <comment ref="D16" authorId="2" shapeId="0" xr:uid="{8F3ED1F0-9790-4B5C-AFCA-C6C149BF40A2}">
      <text>
        <t xml:space="preserve">[Threaded comment]
Your version of Excel allows you to read this threaded comment; however, any edits to it will get removed if the file is opened in a newer version of Excel. Learn more: https://go.microsoft.com/fwlink/?linkid=870924
Comment:
    Referring specifically to the building/subsection of building in which the company operates, i.e. not including common areas
</t>
      </text>
    </comment>
    <comment ref="D21" authorId="3" shapeId="0" xr:uid="{2D432FD4-9B6B-4030-B747-58B8BD2633AD}">
      <text>
        <t>[Threaded comment]
Your version of Excel allows you to read this threaded comment; however, any edits to it will get removed if the file is opened in a newer version of Excel. Learn more: https://go.microsoft.com/fwlink/?linkid=870924
Comment:
    If more than one visit, please enter the final one and put a note in the comments</t>
      </text>
    </comment>
    <comment ref="D26" authorId="4" shapeId="0" xr:uid="{3B831DFA-3277-4EDB-AC20-3D900E4A5B3B}">
      <text>
        <t xml:space="preserve">[Threaded comment]
Your version of Excel allows you to read this threaded comment; however, any edits to it will get removed if the file is opened in a newer version of Excel. Learn more: https://go.microsoft.com/fwlink/?linkid=870924
Comment:
    Name of Registered Energy Auditor completing report
</t>
      </text>
    </comment>
    <comment ref="D27" authorId="5" shapeId="0" xr:uid="{E67C3156-72F6-4689-9D8C-CE25091E9228}">
      <text>
        <t xml:space="preserve">[Threaded comment]
Your version of Excel allows you to read this threaded comment; however, any edits to it will get removed if the file is opened in a newer version of Excel. Learn more: https://go.microsoft.com/fwlink/?linkid=870924
Comment:
    Name of company Auditor is representing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tc={D4BBC003-EED4-4757-978B-EFDAAB968037}</author>
    <author>tc={009838BF-49EF-4D4D-BA51-3E43A8430B81}</author>
    <author>tc={D389C9EC-3ABB-46AA-BD00-7FAEE90E2C46}</author>
    <author>tc={FCBE5770-9356-4CC6-8D72-19219A5B5755}</author>
  </authors>
  <commentList>
    <comment ref="G5" authorId="0" shapeId="0" xr:uid="{D4BBC003-EED4-4757-978B-EFDAAB968037}">
      <text>
        <t>[Threaded comment]
Your version of Excel allows you to read this threaded comment; however, any edits to it will get removed if the file is opened in a newer version of Excel. Learn more: https://go.microsoft.com/fwlink/?linkid=870924
Comment:
    Year(s) from which the data is taken</t>
      </text>
    </comment>
    <comment ref="C7" authorId="1" shapeId="0" xr:uid="{009838BF-49EF-4D4D-BA51-3E43A8430B81}">
      <text>
        <t>[Threaded comment]
Your version of Excel allows you to read this threaded comment; however, any edits to it will get removed if the file is opened in a newer version of Excel. Learn more: https://go.microsoft.com/fwlink/?linkid=870924
Comment:
    Drop down list</t>
      </text>
    </comment>
    <comment ref="G7" authorId="2" shapeId="0" xr:uid="{D389C9EC-3ABB-46AA-BD00-7FAEE90E2C46}">
      <text>
        <t xml:space="preserve">[Threaded comment]
Your version of Excel allows you to read this threaded comment; however, any edits to it will get removed if the file is opened in a newer version of Excel. Learn more: https://go.microsoft.com/fwlink/?linkid=870924
Comment:
    Calculated automatically
</t>
      </text>
    </comment>
    <comment ref="H7" authorId="3" shapeId="0" xr:uid="{FCBE5770-9356-4CC6-8D72-19219A5B5755}">
      <text>
        <t xml:space="preserve">[Threaded comment]
Your version of Excel allows you to read this threaded comment; however, any edits to it will get removed if the file is opened in a newer version of Excel. Learn more: https://go.microsoft.com/fwlink/?linkid=870924
Comment:
    Bills or estimate
</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tc={543C4FFA-5258-4AA4-B9E9-08CA151769B8}</author>
  </authors>
  <commentList>
    <comment ref="E22" authorId="0" shapeId="0" xr:uid="{543C4FFA-5258-4AA4-B9E9-08CA151769B8}">
      <text>
        <t xml:space="preserve">[Threaded comment]
Your version of Excel allows you to read this threaded comment; however, any edits to it will get removed if the file is opened in a newer version of Excel. Learn more: https://go.microsoft.com/fwlink/?linkid=870924
Comment:
    Rename in graph, e.g. "Oil costs (€)"
</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tc={C9DCFD5F-E890-4931-B080-8C16969478A0}</author>
    <author>tc={4F38BEF9-9E67-4174-BD55-A2B7A321B4EF}</author>
    <author>tc={716ABA0F-580E-4418-AC89-B0EF69B4FFBA}</author>
  </authors>
  <commentList>
    <comment ref="E21" authorId="0" shapeId="0" xr:uid="{C9DCFD5F-E890-4931-B080-8C16969478A0}">
      <text>
        <t>[Threaded comment]
Your version of Excel allows you to read this threaded comment; however, any edits to it will get removed if the file is opened in a newer version of Excel. Learn more: https://go.microsoft.com/fwlink/?linkid=870924
Comment:
    Must be 100%</t>
      </text>
    </comment>
    <comment ref="E37" authorId="1" shapeId="0" xr:uid="{4F38BEF9-9E67-4174-BD55-A2B7A321B4EF}">
      <text>
        <t>[Threaded comment]
Your version of Excel allows you to read this threaded comment; however, any edits to it will get removed if the file is opened in a newer version of Excel. Learn more: https://go.microsoft.com/fwlink/?linkid=870924
Comment:
    Must be 100%</t>
      </text>
    </comment>
    <comment ref="H43" authorId="2" shapeId="0" xr:uid="{716ABA0F-580E-4418-AC89-B0EF69B4FFBA}">
      <text>
        <t>[Threaded comment]
Your version of Excel allows you to read this threaded comment; however, any edits to it will get removed if the file is opened in a newer version of Excel. Learn more: https://go.microsoft.com/fwlink/?linkid=870924
Comment:
    ensure standard emissions factors are used</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tc={EA516287-CB4D-46C0-8FA5-ED66C488E98C}</author>
    <author>tc={5A18A085-84AA-4B21-817F-2CC2AD034FE1}</author>
    <author>tc={66BD8D86-AC3E-4D81-BFFF-F05029D83DCD}</author>
    <author>tc={A9046578-5512-4059-964F-3C01132EFEFD}</author>
    <author>tc={0521C756-EF0E-46CA-AF35-081650629E2E}</author>
    <author>tc={061F1FFC-1BB9-403E-A859-A67680F43B55}</author>
  </authors>
  <commentList>
    <comment ref="D13" authorId="0" shapeId="0" xr:uid="{EA516287-CB4D-46C0-8FA5-ED66C488E98C}">
      <text>
        <t>[Threaded comment]
Your version of Excel allows you to read this threaded comment; however, any edits to it will get removed if the file is opened in a newer version of Excel. Learn more: https://go.microsoft.com/fwlink/?linkid=870924
Comment:
    Estimate impact (kWh)</t>
      </text>
    </comment>
    <comment ref="E13" authorId="1" shapeId="0" xr:uid="{5A18A085-84AA-4B21-817F-2CC2AD034FE1}">
      <text>
        <t xml:space="preserve">[Threaded comment]
Your version of Excel allows you to read this threaded comment; however, any edits to it will get removed if the file is opened in a newer version of Excel. Learn more: https://go.microsoft.com/fwlink/?linkid=870924
Comment:
    Included in EEOS? Other supports utilised?
</t>
      </text>
    </comment>
    <comment ref="F30" authorId="2" shapeId="0" xr:uid="{66BD8D86-AC3E-4D81-BFFF-F05029D83DCD}">
      <text>
        <t>[Threaded comment]
Your version of Excel allows you to read this threaded comment; however, any edits to it will get removed if the file is opened in a newer version of Excel. Learn more: https://go.microsoft.com/fwlink/?linkid=870924
Comment:
    ensure standard emissions factors are used</t>
      </text>
    </comment>
    <comment ref="G30" authorId="3" shapeId="0" xr:uid="{A9046578-5512-4059-964F-3C01132EFEFD}">
      <text>
        <t>[Threaded comment]
Your version of Excel allows you to read this threaded comment; however, any edits to it will get removed if the file is opened in a newer version of Excel. Learn more: https://go.microsoft.com/fwlink/?linkid=870924
Comment:
    Use as reference: https://assets.gov.ie/100186/545faaaa-b60d-4e3d-b0dc-42b6966b0928.pdf</t>
      </text>
    </comment>
    <comment ref="H30" authorId="4" shapeId="0" xr:uid="{0521C756-EF0E-46CA-AF35-081650629E2E}">
      <text>
        <t>[Threaded comment]
Your version of Excel allows you to read this threaded comment; however, any edits to it will get removed if the file is opened in a newer version of Excel. Learn more: https://go.microsoft.com/fwlink/?linkid=870924
Comment:
    estimate a range</t>
      </text>
    </comment>
    <comment ref="I30" authorId="5" shapeId="0" xr:uid="{061F1FFC-1BB9-403E-A859-A67680F43B55}">
      <text>
        <t>[Threaded comment]
Your version of Excel allows you to read this threaded comment; however, any edits to it will get removed if the file is opened in a newer version of Excel. Learn more: https://go.microsoft.com/fwlink/?linkid=870924
Comment:
    e.g. grants, tax relief, training</t>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tc={0231EC41-D457-442F-826A-B6627034E8B0}</author>
    <author>tc={2D825B02-C74F-4490-A042-B6941688572F}</author>
    <author>tc={2BCEF946-6E4D-442A-AF9A-6E14DB98F8FB}</author>
    <author>tc={718DB147-E665-499E-9CBC-1C972D96B161}</author>
    <author>tc={34BA3831-7ACF-4930-8742-A64BF7F38B03}</author>
  </authors>
  <commentList>
    <comment ref="B10" authorId="0" shapeId="0" xr:uid="{0231EC41-D457-442F-826A-B6627034E8B0}">
      <text>
        <t xml:space="preserve">[Threaded comment]
Your version of Excel allows you to read this threaded comment; however, any edits to it will get removed if the file is opened in a newer version of Excel. Learn more: https://go.microsoft.com/fwlink/?linkid=870924
Comment:
    If more than one, choose the one that contributes most to the total
</t>
      </text>
    </comment>
    <comment ref="B18" authorId="1" shapeId="0" xr:uid="{2D825B02-C74F-4490-A042-B6941688572F}">
      <text>
        <t>[Threaded comment]
Your version of Excel allows you to read this threaded comment; however, any edits to it will get removed if the file is opened in a newer version of Excel. Learn more: https://go.microsoft.com/fwlink/?linkid=870924
Comment:
    Considering the requirements of the Support Scheme for Renewable Heat</t>
      </text>
    </comment>
    <comment ref="D20" authorId="2" shapeId="0" xr:uid="{2BCEF946-6E4D-442A-AF9A-6E14DB98F8FB}">
      <text>
        <t>[Threaded comment]
Your version of Excel allows you to read this threaded comment; however, any edits to it will get removed if the file is opened in a newer version of Excel. Learn more: https://go.microsoft.com/fwlink/?linkid=870924
Comment:
    Please comment on ranking given</t>
      </text>
    </comment>
    <comment ref="C32" authorId="3" shapeId="0" xr:uid="{718DB147-E665-499E-9CBC-1C972D96B161}">
      <text>
        <t>[Threaded comment]
Your version of Excel allows you to read this threaded comment; however, any edits to it will get removed if the file is opened in a newer version of Excel. Learn more: https://go.microsoft.com/fwlink/?linkid=870924
Comment:
    Summarise assessment</t>
      </text>
    </comment>
    <comment ref="C54" authorId="4" shapeId="0" xr:uid="{34BA3831-7ACF-4930-8742-A64BF7F38B03}">
      <text>
        <t>[Threaded comment]
Your version of Excel allows you to read this threaded comment; however, any edits to it will get removed if the file is opened in a newer version of Excel. Learn more: https://go.microsoft.com/fwlink/?linkid=870924
Comment:
    Brief summary of the findings from the assessment below</t>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tc={9B72553C-DBD9-44B7-ACB6-6B5996166CB4}</author>
    <author>tc={183E9AF8-8EA9-48B6-906D-4589E1913E38}</author>
  </authors>
  <commentList>
    <comment ref="J6" authorId="0" shapeId="0" xr:uid="{9B72553C-DBD9-44B7-ACB6-6B5996166CB4}">
      <text>
        <t>[Threaded comment]
Your version of Excel allows you to read this threaded comment; however, any edits to it will get removed if the file is opened in a newer version of Excel. Learn more: https://go.microsoft.com/fwlink/?linkid=870924
Comment:
    If all recommended measures implemented</t>
      </text>
    </comment>
    <comment ref="C8" authorId="1" shapeId="0" xr:uid="{183E9AF8-8EA9-48B6-906D-4589E1913E38}">
      <text>
        <t>[Threaded comment]
Your version of Excel allows you to read this threaded comment; however, any edits to it will get removed if the file is opened in a newer version of Excel. Learn more: https://go.microsoft.com/fwlink/?linkid=870924
Comment:
    Score from energy management matrix</t>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tc={72B7BEDE-6C6C-450B-BB26-17B8C193B850}</author>
  </authors>
  <commentList>
    <comment ref="C5" authorId="0" shapeId="0" xr:uid="{72B7BEDE-6C6C-450B-BB26-17B8C193B850}">
      <text>
        <t>[Threaded comment]
Your version of Excel allows you to read this threaded comment; however, any edits to it will get removed if the file is opened in a newer version of Excel. Learn more: https://go.microsoft.com/fwlink/?linkid=870924
Comment:
    between 5 and 10 actions</t>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tc={F0A481EA-B6FC-48D6-828B-FE1699CDA9EE}</author>
    <author>tc={ABF50C41-B61E-4BAE-901C-6DE5CD26823F}</author>
    <author>tc={9713C8A6-D59F-428F-86BC-A736B14C0A64}</author>
    <author>tc={C483F0F3-D58D-49C2-846E-74EB0ADF6E95}</author>
    <author>tc={1BE99325-F3DE-4934-8B33-48CCEFC285DF}</author>
    <author>tc={5C0FB93F-EF33-45BC-AEBF-B1379DBE7205}</author>
  </authors>
  <commentList>
    <comment ref="B1" authorId="0" shapeId="0" xr:uid="{F0A481EA-B6FC-48D6-828B-FE1699CDA9EE}">
      <text>
        <t>[Threaded comment]
Your version of Excel allows you to read this threaded comment; however, any edits to it will get removed if the file is opened in a newer version of Excel. Learn more: https://go.microsoft.com/fwlink/?linkid=870924
Comment:
    Drop down menu for Sheet 2</t>
      </text>
    </comment>
    <comment ref="I1" authorId="1" shapeId="0" xr:uid="{ABF50C41-B61E-4BAE-901C-6DE5CD26823F}">
      <text>
        <t>[Threaded comment]
Your version of Excel allows you to read this threaded comment; however, any edits to it will get removed if the file is opened in a newer version of Excel. Learn more: https://go.microsoft.com/fwlink/?linkid=870924
Comment:
    Sheet 2</t>
      </text>
    </comment>
    <comment ref="J1" authorId="2" shapeId="0" xr:uid="{9713C8A6-D59F-428F-86BC-A736B14C0A64}">
      <text>
        <t>[Threaded comment]
Your version of Excel allows you to read this threaded comment; however, any edits to it will get removed if the file is opened in a newer version of Excel. Learn more: https://go.microsoft.com/fwlink/?linkid=870924
Comment:
    Sheet 4 and 6b</t>
      </text>
    </comment>
    <comment ref="R1" authorId="3" shapeId="0" xr:uid="{C483F0F3-D58D-49C2-846E-74EB0ADF6E95}">
      <text>
        <t>[Threaded comment]
Your version of Excel allows you to read this threaded comment; however, any edits to it will get removed if the file is opened in a newer version of Excel. Learn more: https://go.microsoft.com/fwlink/?linkid=870924
Comment:
    Sheet 6</t>
      </text>
    </comment>
    <comment ref="R13" authorId="4" shapeId="0" xr:uid="{1BE99325-F3DE-4934-8B33-48CCEFC285DF}">
      <text>
        <t>[Threaded comment]
Your version of Excel allows you to read this threaded comment; however, any edits to it will get removed if the file is opened in a newer version of Excel. Learn more: https://go.microsoft.com/fwlink/?linkid=870924
Comment:
    needs to allow for a free text</t>
      </text>
    </comment>
    <comment ref="C14" authorId="5" shapeId="0" xr:uid="{5C0FB93F-EF33-45BC-AEBF-B1379DBE7205}">
      <text>
        <t>[Threaded comment]
Your version of Excel allows you to read this threaded comment; however, any edits to it will get removed if the file is opened in a newer version of Excel. Learn more: https://go.microsoft.com/fwlink/?linkid=870924
Comment:
    specific to the site, based on the split of fuel types</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<sst xmlns="http://schemas.openxmlformats.org/spreadsheetml/2006/main" count="688" uniqueCount="619">
  <si>
    <t>Version 2.5 161024</t>
  </si>
  <si>
    <t>User Guide - SSEA Excel template</t>
  </si>
  <si>
    <t xml:space="preserve">This tool is for Registered Energy Auditors participating in the Support Scheme for Energy Audits. </t>
  </si>
  <si>
    <t>Complete the sheets in order</t>
  </si>
  <si>
    <t>Please do not attempt to amend or delete any non-white cells</t>
  </si>
  <si>
    <t>Some of the cells require you to select from a drop-down list</t>
  </si>
  <si>
    <t>Please complete all sections and all cells unless otherwise advised. Comments are not mandatory for every section but should be used to clarify or explain as required.</t>
  </si>
  <si>
    <t>Action Plan:</t>
  </si>
  <si>
    <t>Copy in a photo of the site, preferably from the outside, at the front. Adjust the size so that it fits into the box as neatly as possible and erase the photo border</t>
  </si>
  <si>
    <t>The benchmarked star scores will autofill based on the scores you enter in the Benchmark sheet</t>
  </si>
  <si>
    <t>The graphs will autofill from the Total Savings sheet, but you can adjust them (e.g. font size, y axis value) if required</t>
  </si>
  <si>
    <t>The recommended actions will autofill from the Total Savings sheet</t>
  </si>
  <si>
    <t>Estimate a cost for the recommended actions, based on the data here: https://www.gov.ie/en/publication/a81e9-report-on-the-development-of-cost-optimal-calculations-and-gap-analysis-for-buildings-in-ireland-under-directive-201031eu-on-the-energy-performance-of-buildings-recast-non-residential-buildings-2019/</t>
  </si>
  <si>
    <t>Estimate a pay back period from the estimated cost and the expected savings arising from the measures</t>
  </si>
  <si>
    <t>Recommend a first step for the client to take in order to implement the measures, e.g. if there is grant or other support available then mention here.</t>
  </si>
  <si>
    <t>Snip and paste the site photo and the star rating as one image</t>
  </si>
  <si>
    <t>Copy and paste the bar charts</t>
  </si>
  <si>
    <t>Copy and paste the table</t>
  </si>
  <si>
    <t>1. Site</t>
  </si>
  <si>
    <t>Complete the two tables</t>
  </si>
  <si>
    <t>Copy and paste the two tables</t>
  </si>
  <si>
    <t>2. Fuel types</t>
  </si>
  <si>
    <t>Complete the table, white cells only</t>
  </si>
  <si>
    <t>The charts will autogenerate, but you can adjust them (font size, y axis scale) if required</t>
  </si>
  <si>
    <t>Snip and paste the 3 charts as one image</t>
  </si>
  <si>
    <t>3. Bills analysis</t>
  </si>
  <si>
    <t>Provide an analysis of the client's energy bills by completing the table</t>
  </si>
  <si>
    <t>Provide a monthly breakdown of costs for each energy type</t>
  </si>
  <si>
    <t>Edit the months to align with the data obtained from the client, e.g. to run from October to September</t>
  </si>
  <si>
    <t>The line charts will autogenerate from the monthly bills data.</t>
  </si>
  <si>
    <t>Adjust the axes so that the maximumn value on the y axis is between 1.5 and 2 times the maximum data point</t>
  </si>
  <si>
    <t>Snip and paste the line charts as one image</t>
  </si>
  <si>
    <t>4. Energy users</t>
  </si>
  <si>
    <t>Complete the tables for Electricity, Thermal and Transport (if relevant); white cells only</t>
  </si>
  <si>
    <t>List significant users using at least 5% of total energy</t>
  </si>
  <si>
    <t xml:space="preserve">Copy and paste the tables </t>
  </si>
  <si>
    <t>5. Energy Management</t>
  </si>
  <si>
    <t>Score the client from 0 to 4 on each aspect of energy management. Use the diagnostic below as a guide:</t>
  </si>
  <si>
    <t>The scores are automatically set to zero and the cells will be red until filled in. Select the score from the drop down menu.</t>
  </si>
  <si>
    <t>Energy Management: Definitions of scores</t>
  </si>
  <si>
    <t>Energy Policy</t>
  </si>
  <si>
    <t>Organising</t>
  </si>
  <si>
    <t>Communication</t>
  </si>
  <si>
    <t>Information Systems</t>
  </si>
  <si>
    <t>Marketing</t>
  </si>
  <si>
    <t>Investment</t>
  </si>
  <si>
    <t xml:space="preserve">Top management are actively committed to energy policy, action plan and regular review. </t>
  </si>
  <si>
    <t>Energy management fully integrated into management structure.</t>
  </si>
  <si>
    <t>Formal and informal channels of communication regularly at all levels in the organisation.</t>
  </si>
  <si>
    <t>Comprehensive system sets targets, monitors consumption, identifies faults and quantifies savings.</t>
  </si>
  <si>
    <t>Routine marketing of the value of energy efficiency and CO2 reduction internally and externally</t>
  </si>
  <si>
    <t>Positive discrimination towards ‘green’ schemes; detailed appraisal, inc. energy, of all investment opportunities.</t>
  </si>
  <si>
    <t>No active commitment from top management, but formal energy policy in place.</t>
  </si>
  <si>
    <t>Energy committee representing all users in place, chaired by a member of the managing board.</t>
  </si>
  <si>
    <t>Energy committee used as main communication channel with direct contact with major users.</t>
  </si>
  <si>
    <t>Routine M&amp;T reports for individual users based on sub-metering.</t>
  </si>
  <si>
    <t>Programme of staff awareness and regular publicity campaigns.</t>
  </si>
  <si>
    <t>Same pay back criteria employed as for all other investment.</t>
  </si>
  <si>
    <t>Energy manager or senior departmental manager have set an un-adopted energy policy.</t>
  </si>
  <si>
    <t>Energy manager in post, reporting to ad-hoc committee</t>
  </si>
  <si>
    <t>Contact with major users takes place through ad-hoc committee.</t>
  </si>
  <si>
    <t>Monitoring and targeting reports based on supply meter data. Energy unit has ad-hoc involvement in budget setting.</t>
  </si>
  <si>
    <t>Some ad-hoc staff awareness training.</t>
  </si>
  <si>
    <t>Investment using short-term payback criteria only.</t>
  </si>
  <si>
    <t>An unwritten set of guidelines</t>
  </si>
  <si>
    <t>Energy management is a part-time responsibility along with other responsibilities</t>
  </si>
  <si>
    <t>Informal energy communication contacts between a few users.</t>
  </si>
  <si>
    <t>Cost reporting based on invoice data for internal use within technical department.</t>
  </si>
  <si>
    <t>Informal contacts used to promote energy efficiency.</t>
  </si>
  <si>
    <t>Only low cost measures taken.</t>
  </si>
  <si>
    <t>No explicit policy</t>
  </si>
  <si>
    <t>No energy management or delegation of responsibility for energy consumption</t>
  </si>
  <si>
    <t>No contact with users.</t>
  </si>
  <si>
    <t>No information system. No accounting for energy consumption.</t>
  </si>
  <si>
    <t>No promotion of energy efficiency.</t>
  </si>
  <si>
    <t>No investment in increasing energy efficiency in premises.</t>
  </si>
  <si>
    <t>6a. Actions - EE</t>
  </si>
  <si>
    <t>List actions that the client has already taken to save energy, and their expected impact. Actions can be very basic. Savings can be estimated as a range. List any supports the client received.</t>
  </si>
  <si>
    <t>List 5 - 10 recommended actions for energy efficiency, their impacts, type of energy being saved, costs, payback period, etc.</t>
  </si>
  <si>
    <t>6b. Actions RE</t>
  </si>
  <si>
    <t>Assess the facility's renewable heat readiness by completing the table. If you do not have enough information to answer the question please put N/A and an explanatory comment.</t>
  </si>
  <si>
    <t xml:space="preserve">Provide a summary of the assessment </t>
  </si>
  <si>
    <t>If the facility IS suitable, estimate the impact that renewable heat will have in terms of annual energy savings, and provide the type of energy being saved</t>
  </si>
  <si>
    <t>Repeat for solar PV</t>
  </si>
  <si>
    <t>Copy and paste the assessments table</t>
  </si>
  <si>
    <t>Copy and paste the impacts table, if appropriate</t>
  </si>
  <si>
    <t>Site checklist</t>
  </si>
  <si>
    <t>Complete the site checklist by checking the boxes to show which areas you assessed during the site visit</t>
  </si>
  <si>
    <t>Provide a comment where appropriate, e.g. for areas that were not assessed as part of the audit</t>
  </si>
  <si>
    <t>Snip and paste the checklist</t>
  </si>
  <si>
    <t>Benchmarking</t>
  </si>
  <si>
    <t>Select a star rating to indicate your assessment of the client's current and potential status, based on the levels given in the table</t>
  </si>
  <si>
    <t>Total savings</t>
  </si>
  <si>
    <t>The information on this sheet is used to populate the Energy Action Plan - it does not need to be copied into the report</t>
  </si>
  <si>
    <t>Select between 5 and 10 top recommended actions for the site. These should be both energy efficiency and renewables, if appropriate</t>
  </si>
  <si>
    <t>Select the actions that have the shortest estimated payback per kWh saved</t>
  </si>
  <si>
    <t>Estimate the energy saved and state the type of energy saved</t>
  </si>
  <si>
    <t>For behaviour change measures you may wish to list several energy types</t>
  </si>
  <si>
    <t>The bar charts will autogenerate. Please adjust the y axis scale so that the maximum value on the scale is between 1.5 and 2 times the maximum data point</t>
  </si>
  <si>
    <t>***Snip and paste***</t>
  </si>
  <si>
    <t>Energy performance of your business</t>
  </si>
  <si>
    <t xml:space="preserve">Current </t>
  </si>
  <si>
    <t>Potential</t>
  </si>
  <si>
    <t>****insert photo here****</t>
  </si>
  <si>
    <t>Energy management</t>
  </si>
  <si>
    <t>Building fabric</t>
  </si>
  <si>
    <t>Building services</t>
  </si>
  <si>
    <t>Manufacturing &amp; processing equipment</t>
  </si>
  <si>
    <t>Manufacturing &amp; processing controls</t>
  </si>
  <si>
    <t>Use of renewables</t>
  </si>
  <si>
    <t>Implementing the priority actions listed below will lower your business's energy spend and greenhouse gas emissions. For additional actions, see the full report</t>
  </si>
  <si>
    <t xml:space="preserve">Priority actions that will help to reduce your business emissions by </t>
  </si>
  <si>
    <t>*** Copy and paste ***</t>
  </si>
  <si>
    <t>Action</t>
  </si>
  <si>
    <t>Energy saving per yr
(€)</t>
  </si>
  <si>
    <r>
      <t>Emissions reduction per yr
(t CO</t>
    </r>
    <r>
      <rPr>
        <vertAlign val="subscript"/>
        <sz val="18"/>
        <color rgb="FFFFFFFF"/>
        <rFont val="Myriad Pro"/>
        <family val="2"/>
      </rPr>
      <t>2</t>
    </r>
    <r>
      <rPr>
        <sz val="18"/>
        <color rgb="FFFFFFFF"/>
        <rFont val="Myriad Pro"/>
        <family val="2"/>
      </rPr>
      <t>e)</t>
    </r>
  </si>
  <si>
    <t>Cost of action 
(€)</t>
  </si>
  <si>
    <t>Payback period
(years)</t>
  </si>
  <si>
    <t>First step</t>
  </si>
  <si>
    <t>Total</t>
  </si>
  <si>
    <t>1. Site description</t>
  </si>
  <si>
    <t>Table 1a Site information</t>
  </si>
  <si>
    <t>Organisation name</t>
  </si>
  <si>
    <t>Site address</t>
  </si>
  <si>
    <t>County</t>
  </si>
  <si>
    <t>Eircode</t>
  </si>
  <si>
    <r>
      <t>Useful floor area (m</t>
    </r>
    <r>
      <rPr>
        <vertAlign val="superscript"/>
        <sz val="11"/>
        <color rgb="FFFFFFFF"/>
        <rFont val="Myriad Pro"/>
        <family val="2"/>
      </rPr>
      <t>2</t>
    </r>
    <r>
      <rPr>
        <sz val="11"/>
        <color rgb="FFFFFFFF"/>
        <rFont val="Myriad Pro"/>
        <family val="2"/>
      </rPr>
      <t>)</t>
    </r>
  </si>
  <si>
    <t>No. of personnel working at site</t>
  </si>
  <si>
    <t>Is shift work carried out onsite?</t>
  </si>
  <si>
    <t>Size of company fleet (no. of vehicles)</t>
  </si>
  <si>
    <t>Typical operating hours per year</t>
  </si>
  <si>
    <t>Sector</t>
  </si>
  <si>
    <t>Build date (estimate if necessary)</t>
  </si>
  <si>
    <t>Facility owned or leased</t>
  </si>
  <si>
    <t>Table 1b Visit information</t>
  </si>
  <si>
    <t>SEAI Application ID</t>
  </si>
  <si>
    <t>Site Visit Date</t>
  </si>
  <si>
    <t>MPRN Number</t>
  </si>
  <si>
    <t>GPRN Number</t>
  </si>
  <si>
    <t>Site Contact name</t>
  </si>
  <si>
    <t>Site Contact job title</t>
  </si>
  <si>
    <t>Energy Auditor name</t>
  </si>
  <si>
    <t>Energy Auditor company</t>
  </si>
  <si>
    <t>Comments</t>
  </si>
  <si>
    <t>2. What fuels do you use?</t>
  </si>
  <si>
    <t>Reference Period:</t>
  </si>
  <si>
    <t>Energy source</t>
  </si>
  <si>
    <t>Annual Cost 
(€)</t>
  </si>
  <si>
    <t>Annual Use 
(kWh)</t>
  </si>
  <si>
    <t>Annual Emissions 
(t CO2e)</t>
  </si>
  <si>
    <t xml:space="preserve">Information source </t>
  </si>
  <si>
    <t>Percentage of total</t>
  </si>
  <si>
    <t>***Snip and paste ***</t>
  </si>
  <si>
    <t>3. Understanding your energy bills</t>
  </si>
  <si>
    <t>Your auditor has taken a look at your energy bills to see whether there are any simple changes you can make with your supplier that could save you money. A summary of this assessment is given below</t>
  </si>
  <si>
    <t>Bills analysis</t>
  </si>
  <si>
    <t>Yes/No</t>
  </si>
  <si>
    <t>Is the client on an appropriate tariff/tariffs?</t>
  </si>
  <si>
    <t>Is max import capacity correct for client's requirements?</t>
  </si>
  <si>
    <t>Are there any other penalties?</t>
  </si>
  <si>
    <t>Comment on day/night/weekend profiles</t>
  </si>
  <si>
    <t>Comment on any trends or anomalies in the data</t>
  </si>
  <si>
    <t>Has the client switched their electricity and/or gas contracts in the past 2 years?</t>
  </si>
  <si>
    <t>Any other comments</t>
  </si>
  <si>
    <t>*** monthly data will be used in graphs - do not need to copy into report ***
*** Column B months may be edited if required ***</t>
  </si>
  <si>
    <t>Electricity costs
(€)</t>
  </si>
  <si>
    <t>Gas costs
(€)</t>
  </si>
  <si>
    <t>Other fuel costs
(€)</t>
  </si>
  <si>
    <t>Jan</t>
  </si>
  <si>
    <t>Feb</t>
  </si>
  <si>
    <t>Mar</t>
  </si>
  <si>
    <t>Apr</t>
  </si>
  <si>
    <t>May</t>
  </si>
  <si>
    <t>Jun</t>
  </si>
  <si>
    <t>Jul</t>
  </si>
  <si>
    <t>Aug</t>
  </si>
  <si>
    <t>Sep</t>
  </si>
  <si>
    <t>Oct</t>
  </si>
  <si>
    <t>Nov</t>
  </si>
  <si>
    <t>Dec</t>
  </si>
  <si>
    <t>Monthly trends in energy use *** snip and paste***</t>
  </si>
  <si>
    <t>4. Different energy types: your electrical, heat and transport fuels</t>
  </si>
  <si>
    <t xml:space="preserve">The money a business spends on energy goes towards either electricity, heat (thermal energy) or transport fuel (petrol or diesel). 
The equipment and appliances that cost your business the most money and use the most energy are shown in the table below. </t>
  </si>
  <si>
    <t>***Copy and paste***</t>
  </si>
  <si>
    <t xml:space="preserve">Electricity </t>
  </si>
  <si>
    <t>Electricity User</t>
  </si>
  <si>
    <t>Cost per yr
(€)</t>
  </si>
  <si>
    <t>Usage per yr
(kWh)</t>
  </si>
  <si>
    <t>Usage 
(% of total)</t>
  </si>
  <si>
    <t>Emissions per yr
(t CO2e)</t>
  </si>
  <si>
    <t>Thermal (heat)</t>
  </si>
  <si>
    <t>Thermal Energy User</t>
  </si>
  <si>
    <t>Transport</t>
  </si>
  <si>
    <t>Vehicle type</t>
  </si>
  <si>
    <t>Number of vehicles</t>
  </si>
  <si>
    <t>Fuel type</t>
  </si>
  <si>
    <t>Fuel cost per yr (€)</t>
  </si>
  <si>
    <t>Usage per yr (litres)</t>
  </si>
  <si>
    <t>Totals</t>
  </si>
  <si>
    <t>Cost (€ per year)</t>
  </si>
  <si>
    <r>
      <t>Emissions (t CO</t>
    </r>
    <r>
      <rPr>
        <vertAlign val="subscript"/>
        <sz val="12"/>
        <color theme="0"/>
        <rFont val="Calibri"/>
        <family val="2"/>
        <scheme val="minor"/>
      </rPr>
      <t>2</t>
    </r>
    <r>
      <rPr>
        <sz val="12"/>
        <color theme="0"/>
        <rFont val="Calibri"/>
        <family val="2"/>
        <scheme val="minor"/>
      </rPr>
      <t>e)</t>
    </r>
  </si>
  <si>
    <t>Usage (kWh)</t>
  </si>
  <si>
    <t xml:space="preserve">Establishing an energy management program in your business will help clients to set and meet energy saving targets and will ensure that energy performance is constantly improving. </t>
  </si>
  <si>
    <t>Aspect of Energy Management</t>
  </si>
  <si>
    <t>Description</t>
  </si>
  <si>
    <t>Your score</t>
  </si>
  <si>
    <t>Whether your business has an energy policy, and the level of commitment to it</t>
  </si>
  <si>
    <t>Organisation</t>
  </si>
  <si>
    <t>The extent to which energy management is supported by senior management</t>
  </si>
  <si>
    <t>How, and how often, staff are informed about energy issues</t>
  </si>
  <si>
    <t>Information systems</t>
  </si>
  <si>
    <t>How your business monitors energy consumption</t>
  </si>
  <si>
    <t>How staff are made aware of the benefits of energy management</t>
  </si>
  <si>
    <t>How your business makes decisions around investing in energy efficiency</t>
  </si>
  <si>
    <t>Overall score</t>
  </si>
  <si>
    <t>Use the overall score in the benchmarking - you do not need to copy into the report separately</t>
  </si>
  <si>
    <t>6. Taking Action</t>
  </si>
  <si>
    <t>Energy efficiency</t>
  </si>
  <si>
    <t xml:space="preserve">There are many different ways that you can save energy in your business. We always recommend that you tackle the no-cost and low-cost opportunities first, then invest in energy efficiency measures, and finally consider renewable energy like biomass heating or solar panels. 
The actions listed in the table below have been selected because they will save you the most money and will reduce your business's carbon emissions. </t>
  </si>
  <si>
    <t>Completed actions</t>
  </si>
  <si>
    <t>Estimated impact (kWh)</t>
  </si>
  <si>
    <t>RECOMMENDED ACTIONS</t>
  </si>
  <si>
    <t>Energy savings 
(kWh per yr)</t>
  </si>
  <si>
    <t>Type of energy saved</t>
  </si>
  <si>
    <t>Cost savings
(€ per yr)</t>
  </si>
  <si>
    <t>Emissions reduction
(t CO2e per yr)</t>
  </si>
  <si>
    <t>Estimated cost of action
(€)</t>
  </si>
  <si>
    <t>Payback period (years)</t>
  </si>
  <si>
    <t>Potential supports</t>
  </si>
  <si>
    <t>Comments / Additional info</t>
  </si>
  <si>
    <t xml:space="preserve">6. Taking Action </t>
  </si>
  <si>
    <t>Renewable energy</t>
  </si>
  <si>
    <t xml:space="preserve">As part of this audit, the auditor looked at whether renewable heating (either heat pumps or biomass) or photovoltaics (electricity from solar power) are potential options for your facility. SEAI's Support Scheme for Renewable Heat provides a grant for heat pumps and an ongoing support (a tariff) for biomass and biogas boilers. 
For more information about the scheme please visit the website or email the team on SSRH@seai.ie
</t>
  </si>
  <si>
    <t>If facility is suitable for renewable heat:</t>
  </si>
  <si>
    <t>Estimated annual kWh savings</t>
  </si>
  <si>
    <t xml:space="preserve">Type of energy saved </t>
  </si>
  <si>
    <t>Estimated emissions saved (tCO2e)</t>
  </si>
  <si>
    <t>Renewable heat readiness</t>
  </si>
  <si>
    <t>Result</t>
  </si>
  <si>
    <t>Is the client using fossil fuel for heating purposes?</t>
  </si>
  <si>
    <t xml:space="preserve">Suitability for heat pump </t>
  </si>
  <si>
    <t>Could a heat pump offer an alternative? 
e.g. does the facility have a steady low/medium heating requirement?</t>
  </si>
  <si>
    <t>o    If yes for space heating:
Is it likely that the building will achieve the required U values for a heat pump to operate effectively?</t>
  </si>
  <si>
    <t>o    If yes for space heating:
What fabric and ventilation upgrades may be required? If "Other" please specify in Comments</t>
  </si>
  <si>
    <t>Rank heat pump readiness for space heating:
1 – major upgrades required to all/most building elements, 
2- major upgrades required to one building element,
3 – minor upgrades required to all/most building elements, 
4 – minor upgrade required to one building element, 
5 – heat pump ready</t>
  </si>
  <si>
    <t>o   If yes for process heating:
Is it likely that a heat pump could deliver the heat requirement?</t>
  </si>
  <si>
    <t>Estimate of emissions reduction for heat pump conversion</t>
  </si>
  <si>
    <t>Suitability for biomass</t>
  </si>
  <si>
    <t>Could biomass/biogas offer an alternative?
i.e. does the facility have high peak loads?</t>
  </si>
  <si>
    <t>o   If yes, are there any space constraints, 
e.g. for the boiler/CHP unit, and the delivery and/or storage of fuel? If "other" please specify in comments</t>
  </si>
  <si>
    <t>o      If yes, are there any local supply of waste biomass or local biomass enterprises that can provide fuel stock? Please specify in comments</t>
  </si>
  <si>
    <t>o   If yes, are there dedicated maintenance personnel on site?</t>
  </si>
  <si>
    <t>Summary of the facility's suitability for renewable heat</t>
  </si>
  <si>
    <t xml:space="preserve">Overall suitability of the facility for renewable heat. </t>
  </si>
  <si>
    <t>Renewable Electricity (solar) Readiness</t>
  </si>
  <si>
    <t>If facility is suitable for solar PV:</t>
  </si>
  <si>
    <r>
      <t>Estimated emissions saved (tCO</t>
    </r>
    <r>
      <rPr>
        <vertAlign val="subscript"/>
        <sz val="11"/>
        <color theme="0"/>
        <rFont val="Myriad Pro"/>
        <family val="2"/>
      </rPr>
      <t>2</t>
    </r>
    <r>
      <rPr>
        <sz val="11"/>
        <color theme="0"/>
        <rFont val="Myriad Pro"/>
        <family val="2"/>
      </rPr>
      <t>e)</t>
    </r>
  </si>
  <si>
    <t>Suitability for solar PV</t>
  </si>
  <si>
    <t xml:space="preserve">Comments </t>
  </si>
  <si>
    <t>Does the client use electricity from non-renewable sources?</t>
  </si>
  <si>
    <t xml:space="preserve">Does the client appear to have a suitable roof for the installation of solar photovoltaic panels?
Consider size, tilt angle, orientation and shading. </t>
  </si>
  <si>
    <t xml:space="preserve">If the roof is not suitable, is there an alternative location available? </t>
  </si>
  <si>
    <t>If solar PV is feasible, what is the client's estimated required power output?</t>
  </si>
  <si>
    <t>Estimate the proportion of the client's electricity requirements that could be met through installing solar PV</t>
  </si>
  <si>
    <t>Overall suitability of the facility for solar PV</t>
  </si>
  <si>
    <t>**** Snip &amp; paste ***</t>
  </si>
  <si>
    <t>Appendix A: Checklist to show what areas the auditor reviewed as part of the site visit</t>
  </si>
  <si>
    <t>Yes</t>
  </si>
  <si>
    <t>No</t>
  </si>
  <si>
    <t>N/A</t>
  </si>
  <si>
    <t>Observations &amp; Comments</t>
  </si>
  <si>
    <t>Physical Condition of Building(s)</t>
  </si>
  <si>
    <t>Insulation of Walls, Roofs</t>
  </si>
  <si>
    <t>Windows and external doors</t>
  </si>
  <si>
    <t xml:space="preserve">Space Heating </t>
  </si>
  <si>
    <t xml:space="preserve">Water Heating </t>
  </si>
  <si>
    <t xml:space="preserve">Heating Controls </t>
  </si>
  <si>
    <t>ICT &amp; office equipment</t>
  </si>
  <si>
    <t xml:space="preserve">Ventilation &amp; Air Conditioning </t>
  </si>
  <si>
    <t xml:space="preserve">Lighting </t>
  </si>
  <si>
    <t>Refrigeration &amp; Cooling</t>
  </si>
  <si>
    <t>Compressed air</t>
  </si>
  <si>
    <t>Pumps</t>
  </si>
  <si>
    <t>Industrial processes</t>
  </si>
  <si>
    <t xml:space="preserve">Evidence of Energy Awareness (posters etc.) </t>
  </si>
  <si>
    <t>***Snip + paste***</t>
  </si>
  <si>
    <t>★</t>
  </si>
  <si>
    <t>★★</t>
  </si>
  <si>
    <t>★★★</t>
  </si>
  <si>
    <t>★★★★</t>
  </si>
  <si>
    <t>★★★★★</t>
  </si>
  <si>
    <t>Current score</t>
  </si>
  <si>
    <t>Potential score</t>
  </si>
  <si>
    <t>Very Poor</t>
  </si>
  <si>
    <t>Poor</t>
  </si>
  <si>
    <t>Satisfactory</t>
  </si>
  <si>
    <t>Good</t>
  </si>
  <si>
    <t>Excellent</t>
  </si>
  <si>
    <t xml:space="preserve">1. Energy Management </t>
  </si>
  <si>
    <t>0 - 5</t>
  </si>
  <si>
    <t>6 - 10</t>
  </si>
  <si>
    <t>11 - 15</t>
  </si>
  <si>
    <t>16 - 20</t>
  </si>
  <si>
    <t>21 +</t>
  </si>
  <si>
    <r>
      <t xml:space="preserve">2. Building fabric
</t>
    </r>
    <r>
      <rPr>
        <sz val="11"/>
        <color theme="0"/>
        <rFont val="Calibri"/>
        <family val="2"/>
      </rPr>
      <t xml:space="preserve">for areas with space heating </t>
    </r>
  </si>
  <si>
    <t xml:space="preserve">Uninsulated, single glazing
</t>
  </si>
  <si>
    <t xml:space="preserve">No or partial insulation, single or poor double glazing
</t>
  </si>
  <si>
    <t xml:space="preserve">Minimal insulation and double glazing
</t>
  </si>
  <si>
    <t xml:space="preserve">High levels of insulation and high performing glazing
</t>
  </si>
  <si>
    <t xml:space="preserve">NZEB equivalent building fabric
</t>
  </si>
  <si>
    <t>Typical of BER F-G</t>
  </si>
  <si>
    <t>Typical of BER D-E</t>
  </si>
  <si>
    <t>Typical of BER C-D</t>
  </si>
  <si>
    <t>Typical of BER B</t>
  </si>
  <si>
    <t>Typical of BER A-B</t>
  </si>
  <si>
    <r>
      <t xml:space="preserve">3. Building services 
</t>
    </r>
    <r>
      <rPr>
        <sz val="11"/>
        <color theme="0"/>
        <rFont val="Calibri"/>
        <family val="2"/>
      </rPr>
      <t>for areas with space heating</t>
    </r>
  </si>
  <si>
    <t xml:space="preserve">Low efficiency heating with minimal controls
Very low efficiency lighting (T8s, T12s or incandescent)
</t>
  </si>
  <si>
    <t xml:space="preserve">10+ year old oil or gas heating
Low efficiency lighting (T5s or T8s)
</t>
  </si>
  <si>
    <t xml:space="preserve">Modern &lt;10 year old oil or gas heating with good heating controls/BEMs
Efficient lighting (LEDs or high efficiency T5s)
</t>
  </si>
  <si>
    <t xml:space="preserve">New &lt;5 year old condensing heating with modern controls and zoning
High efficiency lighting (LEDs)
</t>
  </si>
  <si>
    <t xml:space="preserve">Significant (&gt;60%) space heating supplied by renewable heat with advanced heating controls
High efficiency lighting (LEDs) with controls
</t>
  </si>
  <si>
    <r>
      <t>4. Significant energy using equipment</t>
    </r>
    <r>
      <rPr>
        <sz val="11"/>
        <color theme="0"/>
        <rFont val="Calibri"/>
        <family val="2"/>
      </rPr>
      <t xml:space="preserve">
for manufacturing, processing, production etc.</t>
    </r>
  </si>
  <si>
    <t>Low efficiency, older equipment
Heavy dependence on fossil fuels in production
Evidence of poor operational control and energy wastage</t>
  </si>
  <si>
    <t>Some lower efficiency equipment in use
Medium dependence on fossil fuels</t>
  </si>
  <si>
    <t>Modern, but not best in class equipment
Some dependence on fossil fuels</t>
  </si>
  <si>
    <t>Modern, best in class equipment
Strong use of monitoring and automation
Minor dependence on fossil fuels</t>
  </si>
  <si>
    <t>Modern, best in class, equipment
Heavy use of advanced monitoring, automation and energy saving techniques
Minimal dependence on fossil fuels</t>
  </si>
  <si>
    <r>
      <t xml:space="preserve">5. Control and monitoring
</t>
    </r>
    <r>
      <rPr>
        <sz val="11"/>
        <color theme="0"/>
        <rFont val="Calibri"/>
        <family val="2"/>
      </rPr>
      <t xml:space="preserve">For manufacturing, processing, production etc. </t>
    </r>
  </si>
  <si>
    <t>No evidence of control or monitoring of equipment</t>
  </si>
  <si>
    <t>Minimal control or optimisation at a local, but not centralised, level</t>
  </si>
  <si>
    <t>Good level of control and optimisation in place, ideally centralised
Minimal level of data analytics and performance indicators such as weekly reports</t>
  </si>
  <si>
    <t>Centralised control and optimisation
Good level of data analytics and performance indicators</t>
  </si>
  <si>
    <t>Modern, best in class, centralised monitoring and control
Heavy use of data analytics and performance indicators</t>
  </si>
  <si>
    <t>6. Use of renewable energy</t>
  </si>
  <si>
    <t>Zero use of renewable energy throughout the facility</t>
  </si>
  <si>
    <t>Minimal use of renewable energy through green electricity purchasing etc.</t>
  </si>
  <si>
    <t>Some use of renewable energy such as green electricity purchasing, renewable heat or renewable electricity production</t>
  </si>
  <si>
    <t>Significant use (25%+ of total energy) of renewable energy via renewable heat or renewable electricity production</t>
  </si>
  <si>
    <t>Best in class use (50%+ of total energy) of renewable energy via renewable heat or renewable electricity production</t>
  </si>
  <si>
    <t>Use this sheet to generate the graphs on the Action Plan</t>
  </si>
  <si>
    <t>Priority actions: energy efficency and renewables</t>
  </si>
  <si>
    <t>Energy saved 
(kWh)</t>
  </si>
  <si>
    <t>Energy saved
(type)</t>
  </si>
  <si>
    <t>Energy saved 
(€)</t>
  </si>
  <si>
    <t>Emissions reduction
(t CO2e per year)</t>
  </si>
  <si>
    <t>Current</t>
  </si>
  <si>
    <t>Energy spend (€)</t>
  </si>
  <si>
    <r>
      <t>Emissions (t CO</t>
    </r>
    <r>
      <rPr>
        <b/>
        <vertAlign val="subscript"/>
        <sz val="14"/>
        <color theme="0"/>
        <rFont val="Calibri"/>
        <family val="2"/>
        <scheme val="minor"/>
      </rPr>
      <t>2</t>
    </r>
    <r>
      <rPr>
        <b/>
        <sz val="14"/>
        <color theme="0"/>
        <rFont val="Calibri"/>
        <family val="2"/>
        <scheme val="minor"/>
      </rPr>
      <t>e)</t>
    </r>
  </si>
  <si>
    <t>Fuel types</t>
  </si>
  <si>
    <t>t Co2 per kWh</t>
  </si>
  <si>
    <t>% of total</t>
  </si>
  <si>
    <t>Transport fuels - kWh per litre</t>
  </si>
  <si>
    <t>Bills &amp; renewables</t>
  </si>
  <si>
    <t>Build date</t>
  </si>
  <si>
    <t>En Management score</t>
  </si>
  <si>
    <t>Heat pump readiness</t>
  </si>
  <si>
    <t>Heat pump - upgrades required</t>
  </si>
  <si>
    <t>Biomass space constraints</t>
  </si>
  <si>
    <t>Percentages for solar PV</t>
  </si>
  <si>
    <t>List of recommended actions</t>
  </si>
  <si>
    <t>Supports available</t>
  </si>
  <si>
    <t>CO2 conversion factors</t>
  </si>
  <si>
    <t>Co. Carlow</t>
  </si>
  <si>
    <t>Electricity - imported</t>
  </si>
  <si>
    <t>Transport fuel - Petrol</t>
  </si>
  <si>
    <t>Bill</t>
  </si>
  <si>
    <t>pre-1900</t>
  </si>
  <si>
    <t>Wall insulation</t>
  </si>
  <si>
    <t>Yes - space constraints for boiler/CHP</t>
  </si>
  <si>
    <t>&lt; 25%</t>
  </si>
  <si>
    <t>Install heat pump</t>
  </si>
  <si>
    <t>Accelerated Capital Allowance</t>
  </si>
  <si>
    <t>Fuel</t>
  </si>
  <si>
    <t>tCO₂/TJ (NCV)</t>
  </si>
  <si>
    <t>g CO₂/kWh (NCV)</t>
  </si>
  <si>
    <r>
      <t>kg CO</t>
    </r>
    <r>
      <rPr>
        <vertAlign val="subscript"/>
        <sz val="10"/>
        <color theme="1"/>
        <rFont val="Calibri"/>
        <family val="2"/>
        <scheme val="minor"/>
      </rPr>
      <t>2</t>
    </r>
    <r>
      <rPr>
        <sz val="10"/>
        <color theme="1"/>
        <rFont val="Calibri"/>
        <family val="2"/>
        <scheme val="minor"/>
      </rPr>
      <t xml:space="preserve"> per kWh</t>
    </r>
  </si>
  <si>
    <t>N1 - light commercial</t>
  </si>
  <si>
    <t>Less than 3.5t</t>
  </si>
  <si>
    <t>Co. Cavan</t>
  </si>
  <si>
    <t>Peat - Milled</t>
  </si>
  <si>
    <t>Transport fuel - Diesel</t>
  </si>
  <si>
    <t>Estimate</t>
  </si>
  <si>
    <t>1900 - 1919</t>
  </si>
  <si>
    <t>Roof insulation</t>
  </si>
  <si>
    <t>Yes - space constraints for delivery/storage of fuel</t>
  </si>
  <si>
    <t>25% - 50%</t>
  </si>
  <si>
    <t>Install biomass boiler</t>
  </si>
  <si>
    <t>Energy Efficiency Obligation Scheme (EEOS)</t>
  </si>
  <si>
    <t>Gasoline / Petrol</t>
  </si>
  <si>
    <t>N2 - heavy commercial</t>
  </si>
  <si>
    <t>&gt; 3.5t; &lt;12t</t>
  </si>
  <si>
    <t>Co. Clare</t>
  </si>
  <si>
    <t>Peat - Sod</t>
  </si>
  <si>
    <t>Transport fuel - LPG</t>
  </si>
  <si>
    <t>1920 - 1939</t>
  </si>
  <si>
    <t>Glazing &amp; doors</t>
  </si>
  <si>
    <t>Yes - other space constraints</t>
  </si>
  <si>
    <t>50% - 75%</t>
  </si>
  <si>
    <t>Install biogas boiler</t>
  </si>
  <si>
    <t>Support Scheme for Renewable Heat</t>
  </si>
  <si>
    <t>Kerosene</t>
  </si>
  <si>
    <t>N3 - heavy commercial</t>
  </si>
  <si>
    <t>&gt;12t</t>
  </si>
  <si>
    <t>Co. Cork</t>
  </si>
  <si>
    <t>Coal</t>
  </si>
  <si>
    <t>1940 - 1959</t>
  </si>
  <si>
    <t>Mechanical ventilation</t>
  </si>
  <si>
    <t>No space constraints</t>
  </si>
  <si>
    <t>75% - 100%</t>
  </si>
  <si>
    <t>Install biomass CHP</t>
  </si>
  <si>
    <t>Communities grant</t>
  </si>
  <si>
    <t>Diesel / Gasoil</t>
  </si>
  <si>
    <t>M1 - passenger car</t>
  </si>
  <si>
    <t>Passenger: max 8 seats plus driver, e.g. cars &amp; people carriers</t>
  </si>
  <si>
    <t>Co. Donegal</t>
  </si>
  <si>
    <t>Oil - Fuel Oil</t>
  </si>
  <si>
    <t>1960 - 1969</t>
  </si>
  <si>
    <t>Other</t>
  </si>
  <si>
    <t>N/A - biomass not suitable</t>
  </si>
  <si>
    <t>&gt; 100%</t>
  </si>
  <si>
    <t>Install biogas CHP</t>
  </si>
  <si>
    <t>Excellence in Energy Efficient Design (EXEED)</t>
  </si>
  <si>
    <t>Residual Oil / Fuel Oil</t>
  </si>
  <si>
    <t>M2 - passenger small bus</t>
  </si>
  <si>
    <t>Passenger: &lt;= 5t e.g. small buses &amp; mini buses</t>
  </si>
  <si>
    <t>Co. Dublin</t>
  </si>
  <si>
    <t>Oil - Gas Oil</t>
  </si>
  <si>
    <t>1970 - 1979</t>
  </si>
  <si>
    <t>Install solar photovoltaics</t>
  </si>
  <si>
    <t>Commercial Electric Vehicles Grant</t>
  </si>
  <si>
    <t>LPG</t>
  </si>
  <si>
    <t>M3 - passenger large bus</t>
  </si>
  <si>
    <t>Passenger: &gt;5t e.g. large buses</t>
  </si>
  <si>
    <t>Co. Galway</t>
  </si>
  <si>
    <t>Natural gas</t>
  </si>
  <si>
    <t>1980 - 1989</t>
  </si>
  <si>
    <t>Install solar thermal</t>
  </si>
  <si>
    <t>Microgeneration scheme</t>
  </si>
  <si>
    <t>Naptha</t>
  </si>
  <si>
    <t>O1 - small trailer</t>
  </si>
  <si>
    <t>Trailer: max 750 kg e.g small car trailers</t>
  </si>
  <si>
    <t>Co. Kerry</t>
  </si>
  <si>
    <t>1990 - 1999</t>
  </si>
  <si>
    <t>Other renewable energy - please specify</t>
  </si>
  <si>
    <t>Project Assistance Grants</t>
  </si>
  <si>
    <t>Petroleum Coke</t>
  </si>
  <si>
    <t>O2 - med trailer</t>
  </si>
  <si>
    <t>Trailer: &gt;750 kg &lt;= 3.5t e.g. larger car trailers and most trailer caravans</t>
  </si>
  <si>
    <t>Co. Kildare</t>
  </si>
  <si>
    <t>Biomass/biogas</t>
  </si>
  <si>
    <t>2000 - 2009</t>
  </si>
  <si>
    <t>Energy Performance Contracting</t>
  </si>
  <si>
    <t>O3 - large trailer</t>
  </si>
  <si>
    <t>Trailer: &gt; 3.5t &lt; 10t</t>
  </si>
  <si>
    <t>Co. Kilkenny</t>
  </si>
  <si>
    <t>2010 - 2019</t>
  </si>
  <si>
    <t>Energy Academy</t>
  </si>
  <si>
    <t>Milled Peat</t>
  </si>
  <si>
    <t>O4 - heavy trailer</t>
  </si>
  <si>
    <t>Trailer: &gt; 10t e.g. heavy trailers inc. articulated trailers. </t>
  </si>
  <si>
    <t>Co. Laois</t>
  </si>
  <si>
    <t>2020 and later</t>
  </si>
  <si>
    <t>Energy Management Training</t>
  </si>
  <si>
    <t>Sod Peat</t>
  </si>
  <si>
    <t>L1e - light 2 wheeler</t>
  </si>
  <si>
    <t>Light two-wheel powered vehicle</t>
  </si>
  <si>
    <t>Co. Leitrim</t>
  </si>
  <si>
    <t>Not Used</t>
  </si>
  <si>
    <t>Other - please specify in comments</t>
  </si>
  <si>
    <t>Peat Briquettes</t>
  </si>
  <si>
    <t>L2e - 3 wheel moped</t>
  </si>
  <si>
    <t>Three-wheeled moped</t>
  </si>
  <si>
    <t>Co. Limerick</t>
  </si>
  <si>
    <t>Energy management - multiple</t>
  </si>
  <si>
    <t>Natural Gas</t>
  </si>
  <si>
    <t>L3e - 2 wheel motorcycle</t>
  </si>
  <si>
    <t>Two-wheel motorcycle</t>
  </si>
  <si>
    <t>Co. Longford</t>
  </si>
  <si>
    <t>Electricity</t>
  </si>
  <si>
    <t>L4e - 2 wheel motorcycle with side car</t>
  </si>
  <si>
    <t>Two-wheel motorcycle with side-car</t>
  </si>
  <si>
    <t>Co. Louth</t>
  </si>
  <si>
    <t>L5e - tricycle</t>
  </si>
  <si>
    <t>Powered tricycle</t>
  </si>
  <si>
    <t>Co. Mayo</t>
  </si>
  <si>
    <t>L6e - light quad</t>
  </si>
  <si>
    <t>Light quadricycle</t>
  </si>
  <si>
    <t>Co. Meath</t>
  </si>
  <si>
    <t>L7e - heavy quad</t>
  </si>
  <si>
    <t>Heavy quadricycle</t>
  </si>
  <si>
    <t>Co. Monaghan</t>
  </si>
  <si>
    <t>T1 - small tractor</t>
  </si>
  <si>
    <t>Wheeled tractors with the closest axle to the driver having a minimum track width of not less than 1,500 mm; with an unladen mass in running order of more than 600 kg and with a ground clearance of not more than 1,000 mm.</t>
  </si>
  <si>
    <t>Co. Offaly</t>
  </si>
  <si>
    <t>T2 - med tractor</t>
  </si>
  <si>
    <t>Wheeled tractors with a minimum track width of less than 1,150 mm, with an unladen mass in running order of more than 600 kg; with a ground clearance of not more than 600 mm if the height of the centre of gravity of the tractor measured in relation to the ground divided by the average minimum track for each axle exceeds 0.9 the maximum design speed shall be restricted to 30 km/h.</t>
  </si>
  <si>
    <t>Co. Roscommon</t>
  </si>
  <si>
    <t>T3 - large tractor</t>
  </si>
  <si>
    <t>Wheeled tractors with unladen mass in running order of not more than 600 kg.</t>
  </si>
  <si>
    <t>Co. Sligo</t>
  </si>
  <si>
    <t>T4 - special purpose tractor</t>
  </si>
  <si>
    <t>Special purpose wheeled tractors with a maximum design speed of not more than 40 km/h</t>
  </si>
  <si>
    <t>Co. Tipperary</t>
  </si>
  <si>
    <t>T4.1 - high clearance tractor</t>
  </si>
  <si>
    <t>High clearance tractors  </t>
  </si>
  <si>
    <t>Co. Waterford</t>
  </si>
  <si>
    <t>T4.2 - X wide tractor</t>
  </si>
  <si>
    <t>Extra-wide tractors</t>
  </si>
  <si>
    <t>Co. Westmeath</t>
  </si>
  <si>
    <t>T4.3 - low clearance tractor</t>
  </si>
  <si>
    <t>Low clearance tractors</t>
  </si>
  <si>
    <t>Co. Wexford</t>
  </si>
  <si>
    <t>R1 - small ag. trailer</t>
  </si>
  <si>
    <t>Agricultural trailer. Sum of masses per axle does not exceed 1.5t</t>
  </si>
  <si>
    <t>Co. Wicklow</t>
  </si>
  <si>
    <t>R2 - med ag. trailer</t>
  </si>
  <si>
    <t>Agricultural trailer. Sum of masses per axle &gt; 1.5t &lt; 3.5t</t>
  </si>
  <si>
    <t>R3 - large ag. Trailer</t>
  </si>
  <si>
    <t xml:space="preserve">Agricultural trailer. Sum of masses per axle &gt; 3.5t &lt; 21t </t>
  </si>
  <si>
    <t>Ownership</t>
  </si>
  <si>
    <t>R4 - heavy ag. Trailer</t>
  </si>
  <si>
    <t xml:space="preserve">Agricultural trailer. Sum of masses per axle &gt; 21t </t>
  </si>
  <si>
    <t>Owned</t>
  </si>
  <si>
    <t>Special Purpose Vehicle</t>
  </si>
  <si>
    <t>Leased</t>
  </si>
  <si>
    <t>Off Road Vehicle</t>
  </si>
  <si>
    <t>Agriculture, Forestry &amp; Fishing</t>
  </si>
  <si>
    <t>Mining &amp; Quarrying</t>
  </si>
  <si>
    <t>Manufacturing</t>
  </si>
  <si>
    <t>Electricity, Gas, Steam &amp; Air Conditioning Supply</t>
  </si>
  <si>
    <t>Water supply; Sewerage, Waste Management &amp; Remediation Activities</t>
  </si>
  <si>
    <t>Construction</t>
  </si>
  <si>
    <t>Wholesale &amp; Retail Trade; Repair of Motor Vehicles &amp; Motorcycles</t>
  </si>
  <si>
    <t>Transportation &amp; Storage</t>
  </si>
  <si>
    <t>Accommodation &amp; Food Services</t>
  </si>
  <si>
    <t>Information &amp; Communication</t>
  </si>
  <si>
    <t>Financial &amp; Insurance Activities</t>
  </si>
  <si>
    <t>Real Estate Activities</t>
  </si>
  <si>
    <t>Professional Service &amp; Technical Activities</t>
  </si>
  <si>
    <t>Administrative &amp; Support Service Activities</t>
  </si>
  <si>
    <t>Public Administration &amp; Defence; Compulsory Social Security</t>
  </si>
  <si>
    <t>Education</t>
  </si>
  <si>
    <t>Human Health &amp; Social Work Activities</t>
  </si>
  <si>
    <t>Arts &amp; Entertainment</t>
  </si>
  <si>
    <t>Other Service Activities - please specify in comments</t>
  </si>
  <si>
    <t>Auditing companies</t>
  </si>
  <si>
    <t>AEMS Authentic Energy Management Services</t>
  </si>
  <si>
    <t>Aramark</t>
  </si>
  <si>
    <t>Aramark Workplace Solutions</t>
  </si>
  <si>
    <t>Arkman Consulting Engineers</t>
  </si>
  <si>
    <t>BEP Consulting</t>
  </si>
  <si>
    <t>Brady Energy Consultants Limited</t>
  </si>
  <si>
    <t>Enerate LTD</t>
  </si>
  <si>
    <t>Energy Services Ltd</t>
  </si>
  <si>
    <t>Energy Solutions</t>
  </si>
  <si>
    <t>Energy Wizard Limited</t>
  </si>
  <si>
    <t>Enviroeye Engineering Ltd</t>
  </si>
  <si>
    <t>Environmental Efficiency</t>
  </si>
  <si>
    <t>Ethos M Ltd, Energywise</t>
  </si>
  <si>
    <t>Exemplar Energy Solutions Ltd</t>
  </si>
  <si>
    <t>Farmleigh Technical Services</t>
  </si>
  <si>
    <t>FDT Consulting Engineers &amp; Project Managers Ltd</t>
  </si>
  <si>
    <t>Global Green Sustainability</t>
  </si>
  <si>
    <t>Independent Energy Consultants</t>
  </si>
  <si>
    <t>Integrated Engineering Consultancy Ltd</t>
  </si>
  <si>
    <t>Mabbett</t>
  </si>
  <si>
    <t>Mastercad Ltd., T/A Lawler Consulting</t>
  </si>
  <si>
    <t>My Energy Manager</t>
  </si>
  <si>
    <t>Optien</t>
  </si>
  <si>
    <t>Optien Ltd</t>
  </si>
  <si>
    <t>ORS</t>
  </si>
  <si>
    <t>P&amp;L Property Services LTD TA Property Doc</t>
  </si>
  <si>
    <t>Purtill Energy Consulting</t>
  </si>
  <si>
    <t>Second Sight Development &amp; Training Ltd</t>
  </si>
  <si>
    <t>SLR Environmental Consulting (Ireland) Ltd T/A SLR Consulting Ireland</t>
  </si>
  <si>
    <t>Stewart King Environmental Engineers Ltd</t>
  </si>
  <si>
    <t>Sustineo</t>
  </si>
  <si>
    <t>TMS Consultancy T/A Antaris Consulting</t>
  </si>
  <si>
    <t>Utility Consultancy Partners</t>
  </si>
  <si>
    <t>Verco Advisory Services</t>
  </si>
  <si>
    <t>Watt Footprint</t>
  </si>
  <si>
    <t>Zero Carbon</t>
  </si>
  <si>
    <t>Term</t>
  </si>
  <si>
    <t>Definition</t>
  </si>
  <si>
    <t>biogas</t>
  </si>
  <si>
    <t xml:space="preserve">Biogas is a form of renewable energy. Biogas is produced through the anaerobic digestion or fermentation of organic feedstocks including biomass, sewage and agricultural and muncipal wastes. The biogas can then be burnt as a renewable fuel.  </t>
  </si>
  <si>
    <t>biomass</t>
  </si>
  <si>
    <t>Biomass fuel is a form of renewable energy generated from burning organic material such as wood, poultry litter, and straw</t>
  </si>
  <si>
    <t>CHP</t>
  </si>
  <si>
    <t>Combined Heat and Power is an energy efficient way to generate electricity whilst capturing and using the heat that would otherwise be wasted.</t>
  </si>
  <si>
    <r>
      <t>CO</t>
    </r>
    <r>
      <rPr>
        <vertAlign val="subscript"/>
        <sz val="11"/>
        <color theme="1"/>
        <rFont val="Calibri"/>
        <family val="2"/>
        <scheme val="minor"/>
      </rPr>
      <t>2</t>
    </r>
    <r>
      <rPr>
        <sz val="11"/>
        <color theme="1"/>
        <rFont val="Calibri"/>
        <family val="2"/>
        <scheme val="minor"/>
      </rPr>
      <t>e</t>
    </r>
  </si>
  <si>
    <t xml:space="preserve">Carbon dioxide equivalent: a standard unit for measuring emissions by expressing the impact of all greenhouse gases (including carbon dioxide, methane and nitrous oxide) in terms of the amount of carbon dioxide that would create the same amount of atmospheric warming </t>
  </si>
  <si>
    <t>electricity imported</t>
  </si>
  <si>
    <t>Electricity that has been generated offsite for use at your facility</t>
  </si>
  <si>
    <t>energy efficiency</t>
  </si>
  <si>
    <t>Using less energy to perform the same task, i.e. reducing energy waste</t>
  </si>
  <si>
    <t>fossil fuel</t>
  </si>
  <si>
    <r>
      <t>Carbon-based fuels from fossil hydrocarbon deposits, including coal, peat, oil, and natural gas. Fossil fuels produce carbon dioxide (CO</t>
    </r>
    <r>
      <rPr>
        <vertAlign val="subscript"/>
        <sz val="11"/>
        <color theme="1"/>
        <rFont val="Calibri"/>
        <family val="2"/>
        <scheme val="minor"/>
      </rPr>
      <t>2</t>
    </r>
    <r>
      <rPr>
        <sz val="11"/>
        <color theme="1"/>
        <rFont val="Calibri"/>
        <family val="2"/>
        <scheme val="minor"/>
      </rPr>
      <t>)</t>
    </r>
    <r>
      <rPr>
        <vertAlign val="subscript"/>
        <sz val="11"/>
        <color theme="1"/>
        <rFont val="Calibri"/>
        <family val="2"/>
        <scheme val="minor"/>
      </rPr>
      <t xml:space="preserve"> </t>
    </r>
    <r>
      <rPr>
        <sz val="11"/>
        <color theme="1"/>
        <rFont val="Calibri"/>
        <family val="2"/>
        <scheme val="minor"/>
      </rPr>
      <t>when burned, which is a greenhouse gas</t>
    </r>
  </si>
  <si>
    <t>GPRN</t>
  </si>
  <si>
    <t xml:space="preserve">Gas Point Registration Number (GPRN): a unique reference number assigned to every gas point on the natural gas network. A gas point is a point where gas is taken from the gas network system, measured by a meter and consumed by an end user. Each individual gas point has its own GPRN. GPRNs have up to 7 digits. </t>
  </si>
  <si>
    <t>heat pump</t>
  </si>
  <si>
    <t>Electrical devices which convert energy from the air outside of your home into useful heat, in the same way a fridge extracts heat from its inside. Different types of heat pump draw heat from different sources: air, water or the ground.</t>
  </si>
  <si>
    <t>kWh</t>
  </si>
  <si>
    <t>Kilowatt hour: a unit of energy, equivalent to operating a 1,000 watt appliance running for one hour.</t>
  </si>
  <si>
    <t>Liquefied Petroleum Gas is manufactured in oil refining, crude oil stabilisation and natural gas processing plants and consists of propane and/or butane gases. It is stored under pressure as a liquid in cylinders or bulk tanks and is delivered to end users in small cylinders (sold in kilograms) or in tankers (sold in litres). It is typically used in boilers and for cooking.</t>
  </si>
  <si>
    <t>Maximum Import Capacity (MIC)</t>
  </si>
  <si>
    <t xml:space="preserve">The upper limit on the total electrical demand that a consumer can place on the network system. </t>
  </si>
  <si>
    <t>MPRN</t>
  </si>
  <si>
    <t>A Meter Point Reference Number (MPRN) is a unique 11-digit number assigned to every single electricity connection and meter in the country. Each individual meter has its own MPRN.</t>
  </si>
  <si>
    <t>natural gas</t>
  </si>
  <si>
    <t>Natural gas is a naturally occurring fossil fuel that is composed mainly of methane. It is piped through a national gas transmission &amp; distribution network (in gaseous form, under pressure) directly to end users in the industrial, power generation, services and domestic sectors.</t>
  </si>
  <si>
    <t>renewable energy</t>
  </si>
  <si>
    <t>Energy from renewable non-fossil fuel sources, e.g. wind, solar (both solar thermal and solar photovoltaic) and geothermal energy, ambient energy, tide, wave and other ocean energy, hydropower, biomass, and biogas</t>
  </si>
  <si>
    <t>solar photovoltaics</t>
  </si>
  <si>
    <t>solar panels that generate electricity when exposed to sunlight</t>
  </si>
  <si>
    <t>solar PV</t>
  </si>
  <si>
    <t>See "solar photovoltaics"</t>
  </si>
  <si>
    <t>thermal energy</t>
  </si>
  <si>
    <t>Thermal energy refers to all solid, liquid and gas fuels used for non-transport purposes. This includes both fossil and renewable fuels used in boilers, space &amp; process heating systems, catering, fuel based electricity generators (onsite), CHP and in all plant, equipment &amp; other non-road mobile vehicles. It also includes any heat imported from district heating schemes, net of any heat exported by the public body to district heating schemes.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</si>
</sst>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quot;€&quot;#,##0;[Red]\-&quot;€&quot;#,##0"/>
    <numFmt numFmtId="165" formatCode="_-&quot;€&quot;* #,##0.00_-;\-&quot;€&quot;* #,##0.00_-;_-&quot;€&quot;* &quot;-&quot;??_-;_-@_-"/>
    <numFmt numFmtId="166" formatCode="_-* #,##0_-;\-* #,##0_-;_-* &quot;-&quot;??_-;_-@_-"/>
    <numFmt numFmtId="167" formatCode="_-&quot;€&quot;* #,##0_-;\-&quot;€&quot;* #,##0_-;_-&quot;€&quot;* &quot;-&quot;??_-;_-@_-"/>
    <numFmt numFmtId="168" formatCode="0.0"/>
    <numFmt numFmtId="169" formatCode="&quot;€&quot;#,##0"/>
    <numFmt numFmtId="170" formatCode="0.0%"/>
    <numFmt numFmtId="171" formatCode="#,##0_ ;\-#,##0\ "/>
    <numFmt numFmtId="172" formatCode="&quot;€&quot;#,##0.00"/>
  </numFmts>
  <fonts count="88">
    <font>
      <sz val="11"/>
      <color theme="1"/>
      <name val="Calibri"/>
      <family val="2"/>
      <scheme val="minor"/>
    </font>
    <font>
      <b/>
      <sz val="11"/>
      <color theme="1"/>
      <name val="Calibri"/>
      <family val="2"/>
      <scheme val="minor"/>
    </font>
    <font>
      <sz val="11"/>
      <color rgb="FF000000"/>
      <name val="Calibri"/>
      <family val="2"/>
      <scheme val="minor"/>
    </font>
    <font>
      <b/>
      <sz val="11"/>
      <color rgb="FF000000"/>
      <name val="Calibri"/>
      <family val="2"/>
      <scheme val="minor"/>
    </font>
    <font>
      <sz val="8"/>
      <color theme="1"/>
      <name val="Calibri"/>
      <family val="2"/>
      <scheme val="minor"/>
    </font>
    <font>
      <b/>
      <sz val="14"/>
      <color rgb="FF000000"/>
      <name val="Calibri"/>
      <family val="2"/>
      <scheme val="minor"/>
    </font>
    <font>
      <sz val="12"/>
      <color theme="1"/>
      <name val="Calibri"/>
      <family val="2"/>
      <scheme val="minor"/>
    </font>
    <font>
      <sz val="10"/>
      <color theme="1"/>
      <name val="Calibri"/>
      <family val="2"/>
      <scheme val="minor"/>
    </font>
    <font>
      <sz val="11"/>
      <color theme="1"/>
      <name val="Calibri"/>
      <family val="2"/>
      <scheme val="minor"/>
    </font>
    <font>
      <b/>
      <sz val="14"/>
      <color theme="0"/>
      <name val="Calibri"/>
      <family val="2"/>
      <scheme val="minor"/>
    </font>
    <font>
      <sz val="14"/>
      <color theme="1"/>
      <name val="Calibri"/>
      <family val="2"/>
      <scheme val="minor"/>
    </font>
    <font>
      <b/>
      <sz val="14"/>
      <color rgb="FFFFFFFF"/>
      <name val="Calibri"/>
      <family val="2"/>
      <scheme val="minor"/>
    </font>
    <font>
      <sz val="12"/>
      <color rgb="FF000000"/>
      <name val="Calibri"/>
      <family val="2"/>
      <scheme val="minor"/>
    </font>
    <font>
      <sz val="12"/>
      <name val="Calibri"/>
      <family val="2"/>
      <scheme val="minor"/>
    </font>
    <font>
      <b/>
      <sz val="13"/>
      <color rgb="FF616565"/>
      <name val="Calibri"/>
      <family val="2"/>
      <scheme val="minor"/>
    </font>
    <font>
      <b/>
      <sz val="14"/>
      <color theme="1" tint="0.34998626667073579"/>
      <name val="Calibri"/>
      <family val="2"/>
      <scheme val="minor"/>
    </font>
    <font>
      <sz val="10"/>
      <color rgb="FF2C2C2C"/>
      <name val="Arial"/>
      <family val="2"/>
    </font>
    <font>
      <b/>
      <sz val="10"/>
      <color rgb="FF2C2C2C"/>
      <name val="Arial"/>
      <family val="2"/>
    </font>
    <font>
      <b/>
      <sz val="10"/>
      <color theme="1"/>
      <name val="Calibri"/>
      <family val="2"/>
      <scheme val="minor"/>
    </font>
    <font>
      <b/>
      <sz val="14"/>
      <color theme="6" tint="-0.249977111117893"/>
      <name val="Calibri"/>
      <family val="2"/>
      <scheme val="minor"/>
    </font>
    <font>
      <b/>
      <vertAlign val="subscript"/>
      <sz val="14"/>
      <color theme="0"/>
      <name val="Calibri"/>
      <family val="2"/>
      <scheme val="minor"/>
    </font>
    <font>
      <sz val="12"/>
      <color theme="6" tint="-0.499984740745262"/>
      <name val="Calibri"/>
      <family val="2"/>
      <scheme val="minor"/>
    </font>
    <font>
      <sz val="14"/>
      <color theme="6" tint="-0.499984740745262"/>
      <name val="Calibri"/>
      <family val="2"/>
      <scheme val="minor"/>
    </font>
    <font>
      <b/>
      <sz val="16"/>
      <color theme="6"/>
      <name val="Calibri"/>
      <family val="2"/>
      <scheme val="minor"/>
    </font>
    <font>
      <sz val="11"/>
      <color theme="0"/>
      <name val="Calibri"/>
      <family val="2"/>
      <scheme val="minor"/>
    </font>
    <font>
      <sz val="8"/>
      <name val="Calibri"/>
      <family val="2"/>
      <scheme val="minor"/>
    </font>
    <font>
      <b/>
      <sz val="14"/>
      <color theme="1"/>
      <name val="Calibri"/>
      <family val="2"/>
      <scheme val="minor"/>
    </font>
    <font>
      <b/>
      <sz val="11"/>
      <color theme="0"/>
      <name val="Calibri"/>
      <family val="2"/>
      <scheme val="minor"/>
    </font>
    <font>
      <b/>
      <sz val="9"/>
      <color theme="4"/>
      <name val="Wingdings 2"/>
      <family val="1"/>
      <charset val="2"/>
    </font>
    <font>
      <b/>
      <sz val="14"/>
      <color theme="4"/>
      <name val="Calibri"/>
      <family val="2"/>
      <scheme val="minor"/>
    </font>
    <font>
      <b/>
      <sz val="12"/>
      <color theme="4"/>
      <name val="Calibri"/>
      <family val="2"/>
      <scheme val="minor"/>
    </font>
    <font>
      <sz val="11"/>
      <color rgb="FFFFFFFF"/>
      <name val="Calibri"/>
      <family val="2"/>
      <scheme val="minor"/>
    </font>
    <font>
      <b/>
      <sz val="11"/>
      <color rgb="FFFFFFFF"/>
      <name val="Calibri"/>
      <family val="2"/>
      <scheme val="minor"/>
    </font>
    <font>
      <b/>
      <sz val="12"/>
      <color theme="0"/>
      <name val="Calibri"/>
      <family val="2"/>
    </font>
    <font>
      <b/>
      <sz val="11"/>
      <color theme="0"/>
      <name val="Calibri"/>
      <family val="2"/>
    </font>
    <font>
      <vertAlign val="subscript"/>
      <sz val="11"/>
      <color theme="1"/>
      <name val="Calibri"/>
      <family val="2"/>
      <scheme val="minor"/>
    </font>
    <font>
      <b/>
      <sz val="20"/>
      <color theme="0"/>
      <name val="Calibri"/>
      <family val="2"/>
      <scheme val="minor"/>
    </font>
    <font>
      <b/>
      <sz val="18"/>
      <color theme="0"/>
      <name val="Calibri"/>
      <family val="2"/>
      <scheme val="minor"/>
    </font>
    <font>
      <sz val="10.5"/>
      <color rgb="FF202124"/>
      <name val="Segoe UI Symbol"/>
      <family val="2"/>
    </font>
    <font>
      <sz val="11"/>
      <color theme="6" tint="-0.499984740745262"/>
      <name val="Calibri"/>
      <family val="2"/>
    </font>
    <font>
      <sz val="11"/>
      <color theme="6" tint="-0.499984740745262"/>
      <name val="Calibri"/>
      <family val="2"/>
      <scheme val="minor"/>
    </font>
    <font>
      <b/>
      <sz val="16"/>
      <color theme="0"/>
      <name val="Calibri"/>
      <family val="2"/>
      <scheme val="minor"/>
    </font>
    <font>
      <vertAlign val="subscript"/>
      <sz val="10"/>
      <color theme="1"/>
      <name val="Calibri"/>
      <family val="2"/>
      <scheme val="minor"/>
    </font>
    <font>
      <b/>
      <sz val="20"/>
      <color theme="6" tint="-0.499984740745262"/>
      <name val="Segoe UI Symbol"/>
      <family val="2"/>
    </font>
    <font>
      <b/>
      <sz val="14"/>
      <color theme="6" tint="-0.499984740745262"/>
      <name val="Calibri"/>
      <family val="2"/>
      <scheme val="minor"/>
    </font>
    <font>
      <b/>
      <sz val="16"/>
      <color theme="6" tint="-0.499984740745262"/>
      <name val="Calibri"/>
      <family val="2"/>
      <scheme val="minor"/>
    </font>
    <font>
      <b/>
      <sz val="12"/>
      <color rgb="FFFFFFFF"/>
      <name val="Calibri"/>
      <family val="2"/>
      <scheme val="minor"/>
    </font>
    <font>
      <sz val="9"/>
      <color theme="1"/>
      <name val="Calibri"/>
      <family val="2"/>
    </font>
    <font>
      <sz val="11"/>
      <color theme="6" tint="-0.499984740745262"/>
      <name val="Segoe UI Symbol"/>
      <family val="2"/>
    </font>
    <font>
      <b/>
      <sz val="11"/>
      <color theme="6"/>
      <name val="Calibri"/>
      <family val="2"/>
      <scheme val="minor"/>
    </font>
    <font>
      <sz val="11"/>
      <color theme="6" tint="-0.249977111117893"/>
      <name val="Calibri"/>
      <family val="2"/>
      <scheme val="minor"/>
    </font>
    <font>
      <sz val="11"/>
      <color theme="0"/>
      <name val="Calibri"/>
      <family val="2"/>
    </font>
    <font>
      <sz val="12"/>
      <color theme="6" tint="-0.499984740745262"/>
      <name val="Calibri"/>
      <family val="2"/>
    </font>
    <font>
      <b/>
      <sz val="12"/>
      <color theme="6" tint="-0.499984740745262"/>
      <name val="Calibri"/>
      <family val="2"/>
      <scheme val="minor"/>
    </font>
    <font>
      <i/>
      <sz val="11"/>
      <color rgb="FF000000"/>
      <name val="Calibri"/>
      <family val="2"/>
      <scheme val="minor"/>
    </font>
    <font>
      <sz val="12"/>
      <color theme="6" tint="-0.249977111117893"/>
      <name val="Calibri"/>
      <family val="2"/>
      <scheme val="minor"/>
    </font>
    <font>
      <sz val="11"/>
      <color rgb="FFFFFFFF"/>
      <name val="Myriad Pro"/>
      <family val="2"/>
    </font>
    <font>
      <vertAlign val="superscript"/>
      <sz val="11"/>
      <color rgb="FFFFFFFF"/>
      <name val="Myriad Pro"/>
      <family val="2"/>
    </font>
    <font>
      <b/>
      <sz val="11"/>
      <color theme="6" tint="-0.249977111117893"/>
      <name val="Calibri"/>
      <family val="2"/>
      <scheme val="minor"/>
    </font>
    <font>
      <sz val="11"/>
      <color theme="0"/>
      <name val="Myriad Pro"/>
      <family val="2"/>
    </font>
    <font>
      <sz val="11"/>
      <color theme="6" tint="-0.499984740745262"/>
      <name val="Myriad Pro"/>
      <family val="2"/>
    </font>
    <font>
      <sz val="11"/>
      <color rgb="FF000000"/>
      <name val="Myriad Pro"/>
      <family val="2"/>
    </font>
    <font>
      <sz val="11"/>
      <color theme="1"/>
      <name val="Myriad Pro"/>
      <family val="2"/>
    </font>
    <font>
      <sz val="12"/>
      <color theme="0"/>
      <name val="Calibri"/>
      <family val="2"/>
      <scheme val="minor"/>
    </font>
    <font>
      <vertAlign val="subscript"/>
      <sz val="12"/>
      <color theme="0"/>
      <name val="Calibri"/>
      <family val="2"/>
      <scheme val="minor"/>
    </font>
    <font>
      <b/>
      <sz val="12"/>
      <color theme="6" tint="-0.499984740745262"/>
      <name val="Myriad Pro"/>
      <family val="2"/>
    </font>
    <font>
      <sz val="10"/>
      <color theme="1"/>
      <name val="Myriad Pro"/>
      <family val="2"/>
    </font>
    <font>
      <sz val="10"/>
      <color theme="0"/>
      <name val="Myriad Pro"/>
      <family val="2"/>
    </font>
    <font>
      <sz val="10"/>
      <color theme="6" tint="-0.499984740745262"/>
      <name val="Myriad Pro"/>
      <family val="2"/>
    </font>
    <font>
      <sz val="10"/>
      <color rgb="FFFFFFFF"/>
      <name val="Myriad Pro"/>
      <family val="2"/>
    </font>
    <font>
      <b/>
      <sz val="11"/>
      <color theme="0"/>
      <name val="Myriad Pro"/>
      <family val="2"/>
    </font>
    <font>
      <vertAlign val="subscript"/>
      <sz val="11"/>
      <color theme="0"/>
      <name val="Myriad Pro"/>
      <family val="2"/>
    </font>
    <font>
      <sz val="12"/>
      <color theme="6" tint="-0.499984740745262"/>
      <name val="Myriad Pro"/>
      <family val="2"/>
    </font>
    <font>
      <b/>
      <sz val="18"/>
      <color rgb="FFFFFFFF"/>
      <name val="Myriad Pro"/>
      <family val="2"/>
    </font>
    <font>
      <sz val="18"/>
      <color theme="6" tint="-0.499984740745262"/>
      <name val="Myriad Pro"/>
      <family val="2"/>
    </font>
    <font>
      <sz val="18"/>
      <color theme="1"/>
      <name val="Myriad Pro"/>
      <family val="2"/>
    </font>
    <font>
      <sz val="18"/>
      <color rgb="FFFFFFFF"/>
      <name val="Myriad Pro"/>
      <family val="2"/>
    </font>
    <font>
      <vertAlign val="subscript"/>
      <sz val="18"/>
      <color rgb="FFFFFFFF"/>
      <name val="Myriad Pro"/>
      <family val="2"/>
    </font>
    <font>
      <b/>
      <sz val="18"/>
      <color theme="1"/>
      <name val="Calibri"/>
      <family val="2"/>
      <scheme val="minor"/>
    </font>
    <font>
      <b/>
      <sz val="11"/>
      <color theme="6"/>
      <name val="Myriad Pro"/>
      <family val="2"/>
    </font>
    <font>
      <b/>
      <sz val="14"/>
      <color theme="6"/>
      <name val="Myriad Pro"/>
      <family val="2"/>
    </font>
    <font>
      <b/>
      <sz val="10"/>
      <color theme="0"/>
      <name val="Myriad Pro"/>
      <family val="2"/>
    </font>
    <font>
      <b/>
      <sz val="26"/>
      <color theme="6"/>
      <name val="Calibri"/>
      <family val="2"/>
      <scheme val="minor"/>
    </font>
    <font>
      <b/>
      <sz val="18"/>
      <color theme="0"/>
      <name val="Myriad Pro"/>
      <family val="2"/>
    </font>
    <font>
      <sz val="11"/>
      <color theme="6"/>
      <name val="Calibri"/>
      <family val="2"/>
      <scheme val="minor"/>
    </font>
    <font>
      <b/>
      <sz val="11"/>
      <color theme="6" tint="-0.499984740745262"/>
      <name val="Myriad Pro"/>
      <family val="2"/>
    </font>
    <font>
      <i/>
      <sz val="11"/>
      <color theme="1"/>
      <name val="Calibri"/>
      <family val="2"/>
      <scheme val="minor"/>
    </font>
    <font>
      <b/>
      <sz val="14"/>
      <color theme="6"/>
      <name val="Calibri"/>
      <family val="2"/>
      <scheme val="minor"/>
    </font>
  </fonts>
  <fills count="23">
    <fill>
      <patternFill patternType="none"/>
    </fill>
    <fill>
      <patternFill patternType="gray125"/>
    </fill>
    <fill>
      <patternFill patternType="solid">
        <fgColor theme="4"/>
        <bgColor indexed="64"/>
      </patternFill>
    </fill>
    <fill>
      <patternFill patternType="solid">
        <fgColor theme="0"/>
        <bgColor indexed="64"/>
      </patternFill>
    </fill>
    <fill>
      <patternFill patternType="solid">
        <fgColor rgb="FF00B495"/>
        <bgColor indexed="64"/>
      </patternFill>
    </fill>
    <fill>
      <patternFill patternType="solid">
        <fgColor theme="6" tint="0.79998168889431442"/>
        <bgColor indexed="64"/>
      </patternFill>
    </fill>
    <fill>
      <patternFill patternType="solid">
        <fgColor rgb="FFBBE2FF"/>
        <bgColor indexed="64"/>
      </patternFill>
    </fill>
    <fill>
      <patternFill patternType="solid">
        <fgColor rgb="FFE5F4FF"/>
        <bgColor indexed="64"/>
      </patternFill>
    </fill>
    <fill>
      <patternFill patternType="solid">
        <fgColor theme="0" tint="-0.34998626667073579"/>
        <bgColor indexed="64"/>
      </patternFill>
    </fill>
    <fill>
      <patternFill patternType="solid">
        <fgColor rgb="FFFFE181"/>
        <bgColor indexed="64"/>
      </patternFill>
    </fill>
    <fill>
      <patternFill patternType="solid">
        <fgColor rgb="FFA7FFC0"/>
        <bgColor indexed="64"/>
      </patternFill>
    </fill>
    <fill>
      <patternFill patternType="solid">
        <fgColor theme="9"/>
        <bgColor indexed="64"/>
      </patternFill>
    </fill>
    <fill>
      <patternFill patternType="solid">
        <fgColor theme="6"/>
        <bgColor indexed="64"/>
      </patternFill>
    </fill>
    <fill>
      <patternFill patternType="solid">
        <fgColor rgb="FFFFB4B4"/>
        <bgColor indexed="64"/>
      </patternFill>
    </fill>
    <fill>
      <patternFill patternType="solid">
        <fgColor rgb="FFFFFF99"/>
        <bgColor indexed="64"/>
      </patternFill>
    </fill>
    <fill>
      <patternFill patternType="solid">
        <fgColor rgb="FF92D050"/>
        <bgColor indexed="64"/>
      </patternFill>
    </fill>
    <fill>
      <patternFill patternType="solid">
        <fgColor theme="3"/>
        <bgColor indexed="64"/>
      </patternFill>
    </fill>
    <fill>
      <patternFill patternType="solid">
        <fgColor theme="9" tint="0.79998168889431442"/>
        <bgColor indexed="64"/>
      </patternFill>
    </fill>
    <fill>
      <patternFill patternType="solid">
        <fgColor rgb="FF00CC66"/>
        <bgColor indexed="64"/>
      </patternFill>
    </fill>
    <fill>
      <patternFill patternType="solid">
        <fgColor theme="3" tint="0.59999389629810485"/>
        <bgColor indexed="64"/>
      </patternFill>
    </fill>
    <fill>
      <patternFill patternType="solid">
        <fgColor rgb="FFFFFFCC"/>
        <bgColor indexed="64"/>
      </patternFill>
    </fill>
    <fill>
      <patternFill patternType="solid">
        <fgColor rgb="FFFFD1A3"/>
        <bgColor indexed="64"/>
      </patternFill>
    </fill>
    <fill>
      <patternFill patternType="solid">
        <fgColor rgb="FFFFCCCC"/>
        <bgColor indexed="64"/>
      </patternFill>
    </fill>
  </fills>
  <borders count="198">
    <border>
      <left/>
      <right/>
      <top/>
      <bottom/>
      <diagonal/>
    </border>
    <border>
      <left/>
      <right/>
      <top style="medium">
        <color indexed="64"/>
      </top>
      <bottom/>
      <diagonal/>
    </border>
    <border>
      <left/>
      <right/>
      <top/>
      <bottom style="thick">
        <color rgb="FF00B495"/>
      </bottom>
      <diagonal/>
    </border>
    <border>
      <left/>
      <right/>
      <top style="thick">
        <color rgb="FF00B495"/>
      </top>
      <bottom/>
      <diagonal/>
    </border>
    <border>
      <left style="thick">
        <color rgb="FF00B495"/>
      </left>
      <right style="thick">
        <color rgb="FF00B495"/>
      </right>
      <top style="thick">
        <color rgb="FF00B495"/>
      </top>
      <bottom style="thick">
        <color rgb="FF00B495"/>
      </bottom>
      <diagonal/>
    </border>
    <border>
      <left style="thick">
        <color rgb="FF00B495"/>
      </left>
      <right/>
      <top style="thick">
        <color rgb="FF00B495"/>
      </top>
      <bottom/>
      <diagonal/>
    </border>
    <border>
      <left/>
      <right style="thick">
        <color rgb="FF00B495"/>
      </right>
      <top style="thick">
        <color rgb="FF00B495"/>
      </top>
      <bottom/>
      <diagonal/>
    </border>
    <border>
      <left style="thick">
        <color rgb="FF00B495"/>
      </left>
      <right/>
      <top/>
      <bottom/>
      <diagonal/>
    </border>
    <border>
      <left/>
      <right style="thick">
        <color rgb="FF00B495"/>
      </right>
      <top/>
      <bottom/>
      <diagonal/>
    </border>
    <border>
      <left style="thick">
        <color rgb="FF00B495"/>
      </left>
      <right/>
      <top/>
      <bottom style="thick">
        <color rgb="FF00B495"/>
      </bottom>
      <diagonal/>
    </border>
    <border>
      <left/>
      <right style="thick">
        <color rgb="FF00B495"/>
      </right>
      <top/>
      <bottom style="thick">
        <color rgb="FF00B495"/>
      </bottom>
      <diagonal/>
    </border>
    <border>
      <left style="thick">
        <color theme="6"/>
      </left>
      <right/>
      <top style="thick">
        <color theme="6"/>
      </top>
      <bottom/>
      <diagonal/>
    </border>
    <border>
      <left/>
      <right/>
      <top style="thick">
        <color theme="6"/>
      </top>
      <bottom/>
      <diagonal/>
    </border>
    <border>
      <left/>
      <right style="thick">
        <color theme="6"/>
      </right>
      <top style="thick">
        <color theme="6"/>
      </top>
      <bottom/>
      <diagonal/>
    </border>
    <border>
      <left style="thick">
        <color theme="6"/>
      </left>
      <right/>
      <top/>
      <bottom/>
      <diagonal/>
    </border>
    <border>
      <left/>
      <right style="thick">
        <color theme="6"/>
      </right>
      <top/>
      <bottom/>
      <diagonal/>
    </border>
    <border>
      <left style="thick">
        <color theme="6"/>
      </left>
      <right/>
      <top/>
      <bottom style="thick">
        <color theme="6"/>
      </bottom>
      <diagonal/>
    </border>
    <border>
      <left/>
      <right/>
      <top/>
      <bottom style="thick">
        <color theme="6"/>
      </bottom>
      <diagonal/>
    </border>
    <border>
      <left/>
      <right style="thick">
        <color theme="6"/>
      </right>
      <top/>
      <bottom style="thick">
        <color theme="6"/>
      </bottom>
      <diagonal/>
    </border>
    <border>
      <left style="thick">
        <color rgb="FF00B495"/>
      </left>
      <right/>
      <top style="thick">
        <color rgb="FF00B495"/>
      </top>
      <bottom style="thick">
        <color rgb="FF00B495"/>
      </bottom>
      <diagonal/>
    </border>
    <border>
      <left/>
      <right/>
      <top style="thick">
        <color rgb="FF00B495"/>
      </top>
      <bottom style="thick">
        <color rgb="FF00B495"/>
      </bottom>
      <diagonal/>
    </border>
    <border>
      <left/>
      <right style="thick">
        <color rgb="FF00B495"/>
      </right>
      <top style="thick">
        <color rgb="FF00B495"/>
      </top>
      <bottom style="thick">
        <color rgb="FF00B495"/>
      </bottom>
      <diagonal/>
    </border>
    <border>
      <left style="thick">
        <color rgb="FF00B495"/>
      </left>
      <right style="thick">
        <color rgb="FF00B495"/>
      </right>
      <top style="thick">
        <color rgb="FF00B495"/>
      </top>
      <bottom/>
      <diagonal/>
    </border>
    <border>
      <left style="thick">
        <color rgb="FF00B495"/>
      </left>
      <right style="thick">
        <color rgb="FF00B495"/>
      </right>
      <top/>
      <bottom style="thick">
        <color rgb="FF00B495"/>
      </bottom>
      <diagonal/>
    </border>
    <border>
      <left style="thick">
        <color rgb="FF00B495"/>
      </left>
      <right/>
      <top style="thick">
        <color rgb="FF00B495"/>
      </top>
      <bottom style="thick">
        <color theme="0"/>
      </bottom>
      <diagonal/>
    </border>
    <border>
      <left/>
      <right/>
      <top style="thick">
        <color rgb="FF00B495"/>
      </top>
      <bottom style="thick">
        <color theme="0"/>
      </bottom>
      <diagonal/>
    </border>
    <border>
      <left/>
      <right style="thick">
        <color theme="0"/>
      </right>
      <top style="thick">
        <color rgb="FF00B495"/>
      </top>
      <bottom style="thick">
        <color theme="0"/>
      </bottom>
      <diagonal/>
    </border>
    <border>
      <left style="thick">
        <color rgb="FF00B495"/>
      </left>
      <right style="thick">
        <color rgb="FF00B495"/>
      </right>
      <top/>
      <bottom/>
      <diagonal/>
    </border>
    <border>
      <left style="thick">
        <color theme="0"/>
      </left>
      <right/>
      <top style="thick">
        <color rgb="FF00B495"/>
      </top>
      <bottom style="thick">
        <color theme="0"/>
      </bottom>
      <diagonal/>
    </border>
    <border>
      <left/>
      <right style="thick">
        <color rgb="FF00B495"/>
      </right>
      <top style="thick">
        <color rgb="FF00B495"/>
      </top>
      <bottom style="thick">
        <color theme="0"/>
      </bottom>
      <diagonal/>
    </border>
    <border>
      <left/>
      <right/>
      <top style="thick">
        <color theme="0"/>
      </top>
      <bottom style="thick">
        <color theme="0"/>
      </bottom>
      <diagonal/>
    </border>
    <border>
      <left style="thick">
        <color theme="0"/>
      </left>
      <right style="thick">
        <color theme="0"/>
      </right>
      <top style="thick">
        <color theme="0"/>
      </top>
      <bottom style="thick">
        <color theme="0"/>
      </bottom>
      <diagonal/>
    </border>
    <border>
      <left style="thick">
        <color theme="0"/>
      </left>
      <right style="thick">
        <color rgb="FF00B495"/>
      </right>
      <top style="thick">
        <color theme="0"/>
      </top>
      <bottom style="thick">
        <color theme="0"/>
      </bottom>
      <diagonal/>
    </border>
    <border>
      <left style="thick">
        <color rgb="FF00B495"/>
      </left>
      <right/>
      <top style="thick">
        <color theme="0"/>
      </top>
      <bottom style="thick">
        <color theme="0"/>
      </bottom>
      <diagonal/>
    </border>
    <border>
      <left/>
      <right style="thick">
        <color theme="0"/>
      </right>
      <top style="thick">
        <color theme="0"/>
      </top>
      <bottom style="thick">
        <color theme="0"/>
      </bottom>
      <diagonal/>
    </border>
    <border>
      <left style="thick">
        <color theme="0"/>
      </left>
      <right/>
      <top/>
      <bottom/>
      <diagonal/>
    </border>
    <border>
      <left/>
      <right/>
      <top style="thick">
        <color theme="0"/>
      </top>
      <bottom style="thick">
        <color rgb="FF00B495"/>
      </bottom>
      <diagonal/>
    </border>
    <border>
      <left/>
      <right/>
      <top/>
      <bottom style="medium">
        <color rgb="FFFFFFFF"/>
      </bottom>
      <diagonal/>
    </border>
    <border>
      <left/>
      <right style="thick">
        <color rgb="FF00B495"/>
      </right>
      <top style="thick">
        <color theme="0"/>
      </top>
      <bottom style="thick">
        <color theme="0"/>
      </bottom>
      <diagonal/>
    </border>
    <border>
      <left/>
      <right style="medium">
        <color rgb="FF00B495"/>
      </right>
      <top style="medium">
        <color rgb="FFFFFFFF"/>
      </top>
      <bottom/>
      <diagonal/>
    </border>
    <border>
      <left/>
      <right/>
      <top style="thick">
        <color theme="0"/>
      </top>
      <bottom/>
      <diagonal/>
    </border>
    <border>
      <left/>
      <right style="medium">
        <color rgb="FF00B495"/>
      </right>
      <top style="thick">
        <color theme="0"/>
      </top>
      <bottom/>
      <diagonal/>
    </border>
    <border>
      <left/>
      <right style="medium">
        <color rgb="FF00B495"/>
      </right>
      <top style="thick">
        <color theme="0"/>
      </top>
      <bottom style="thick">
        <color rgb="FF00B495"/>
      </bottom>
      <diagonal/>
    </border>
    <border>
      <left/>
      <right style="thick">
        <color theme="6"/>
      </right>
      <top style="thick">
        <color theme="6"/>
      </top>
      <bottom style="thick">
        <color theme="6"/>
      </bottom>
      <diagonal/>
    </border>
    <border>
      <left/>
      <right/>
      <top/>
      <bottom style="thick">
        <color theme="4"/>
      </bottom>
      <diagonal/>
    </border>
    <border>
      <left/>
      <right style="thick">
        <color theme="4"/>
      </right>
      <top/>
      <bottom/>
      <diagonal/>
    </border>
    <border>
      <left style="thick">
        <color theme="4"/>
      </left>
      <right style="thick">
        <color theme="4"/>
      </right>
      <top style="thick">
        <color theme="4"/>
      </top>
      <bottom style="thick">
        <color theme="4"/>
      </bottom>
      <diagonal/>
    </border>
    <border>
      <left style="thick">
        <color theme="4"/>
      </left>
      <right/>
      <top style="thick">
        <color theme="4"/>
      </top>
      <bottom style="thick">
        <color theme="4"/>
      </bottom>
      <diagonal/>
    </border>
    <border>
      <left/>
      <right style="thick">
        <color theme="4"/>
      </right>
      <top style="thick">
        <color theme="4"/>
      </top>
      <bottom style="thick">
        <color theme="4"/>
      </bottom>
      <diagonal/>
    </border>
    <border>
      <left/>
      <right/>
      <top style="thick">
        <color theme="4"/>
      </top>
      <bottom style="thick">
        <color theme="4"/>
      </bottom>
      <diagonal/>
    </border>
    <border>
      <left style="thick">
        <color theme="6"/>
      </left>
      <right style="thick">
        <color theme="4"/>
      </right>
      <top/>
      <bottom/>
      <diagonal/>
    </border>
    <border>
      <left/>
      <right style="thick">
        <color theme="4"/>
      </right>
      <top/>
      <bottom style="thick">
        <color theme="4"/>
      </bottom>
      <diagonal/>
    </border>
    <border>
      <left style="thick">
        <color theme="0"/>
      </left>
      <right/>
      <top/>
      <bottom style="thick">
        <color theme="4"/>
      </bottom>
      <diagonal/>
    </border>
    <border>
      <left style="thick">
        <color theme="0"/>
      </left>
      <right style="thick">
        <color theme="0"/>
      </right>
      <top/>
      <bottom style="thick">
        <color theme="4"/>
      </bottom>
      <diagonal/>
    </border>
    <border>
      <left style="thick">
        <color rgb="FF00B495"/>
      </left>
      <right style="thick">
        <color theme="4"/>
      </right>
      <top style="thick">
        <color theme="4"/>
      </top>
      <bottom style="thick">
        <color rgb="FF00B495"/>
      </bottom>
      <diagonal/>
    </border>
    <border>
      <left/>
      <right/>
      <top style="thick">
        <color theme="4"/>
      </top>
      <bottom/>
      <diagonal/>
    </border>
    <border>
      <left style="thick">
        <color theme="4"/>
      </left>
      <right/>
      <top/>
      <bottom style="thick">
        <color theme="4"/>
      </bottom>
      <diagonal/>
    </border>
    <border>
      <left/>
      <right style="thick">
        <color theme="4"/>
      </right>
      <top style="thick">
        <color theme="4"/>
      </top>
      <bottom style="thick">
        <color theme="0"/>
      </bottom>
      <diagonal/>
    </border>
    <border>
      <left style="thick">
        <color theme="4"/>
      </left>
      <right/>
      <top/>
      <bottom/>
      <diagonal/>
    </border>
    <border>
      <left style="thick">
        <color theme="0"/>
      </left>
      <right/>
      <top style="thick">
        <color theme="0"/>
      </top>
      <bottom style="thick">
        <color theme="0"/>
      </bottom>
      <diagonal/>
    </border>
    <border>
      <left/>
      <right style="thick">
        <color theme="0"/>
      </right>
      <top style="thick">
        <color theme="0"/>
      </top>
      <bottom style="thick">
        <color theme="4"/>
      </bottom>
      <diagonal/>
    </border>
    <border>
      <left/>
      <right style="medium">
        <color rgb="FF00B495"/>
      </right>
      <top style="thick">
        <color theme="0"/>
      </top>
      <bottom style="thick">
        <color theme="0"/>
      </bottom>
      <diagonal/>
    </border>
    <border>
      <left style="thick">
        <color theme="4"/>
      </left>
      <right/>
      <top style="thick">
        <color theme="0"/>
      </top>
      <bottom style="thick">
        <color theme="4"/>
      </bottom>
      <diagonal/>
    </border>
    <border>
      <left style="thick">
        <color theme="0"/>
      </left>
      <right style="thick">
        <color theme="4"/>
      </right>
      <top/>
      <bottom style="thick">
        <color theme="4"/>
      </bottom>
      <diagonal/>
    </border>
    <border>
      <left style="thick">
        <color theme="0"/>
      </left>
      <right style="thick">
        <color theme="4"/>
      </right>
      <top style="thick">
        <color theme="4"/>
      </top>
      <bottom style="thick">
        <color theme="4"/>
      </bottom>
      <diagonal/>
    </border>
    <border>
      <left/>
      <right style="thick">
        <color theme="0"/>
      </right>
      <top style="thick">
        <color theme="4"/>
      </top>
      <bottom style="thick">
        <color theme="4"/>
      </bottom>
      <diagonal/>
    </border>
    <border>
      <left style="thick">
        <color theme="4"/>
      </left>
      <right style="thick">
        <color theme="4"/>
      </right>
      <top/>
      <bottom style="thick">
        <color theme="4"/>
      </bottom>
      <diagonal/>
    </border>
    <border>
      <left style="thick">
        <color theme="4"/>
      </left>
      <right style="thick">
        <color theme="4"/>
      </right>
      <top/>
      <bottom/>
      <diagonal/>
    </border>
    <border>
      <left/>
      <right style="thick">
        <color theme="0"/>
      </right>
      <top style="thick">
        <color theme="4"/>
      </top>
      <bottom/>
      <diagonal/>
    </border>
    <border>
      <left/>
      <right style="thick">
        <color theme="4"/>
      </right>
      <top style="thick">
        <color theme="4"/>
      </top>
      <bottom/>
      <diagonal/>
    </border>
    <border>
      <left style="thick">
        <color theme="0"/>
      </left>
      <right style="thick">
        <color theme="4"/>
      </right>
      <top style="thick">
        <color theme="4"/>
      </top>
      <bottom style="thick">
        <color theme="0"/>
      </bottom>
      <diagonal/>
    </border>
    <border>
      <left style="thick">
        <color theme="4"/>
      </left>
      <right/>
      <top style="thick">
        <color theme="4"/>
      </top>
      <bottom style="thick">
        <color theme="0"/>
      </bottom>
      <diagonal/>
    </border>
    <border>
      <left style="thick">
        <color theme="4"/>
      </left>
      <right/>
      <top style="thick">
        <color theme="4"/>
      </top>
      <bottom/>
      <diagonal/>
    </border>
    <border>
      <left style="thick">
        <color theme="4"/>
      </left>
      <right style="thick">
        <color theme="4"/>
      </right>
      <top style="thick">
        <color theme="0"/>
      </top>
      <bottom style="thick">
        <color theme="4"/>
      </bottom>
      <diagonal/>
    </border>
    <border>
      <left style="thick">
        <color theme="9"/>
      </left>
      <right style="thick">
        <color theme="9"/>
      </right>
      <top style="thick">
        <color theme="9"/>
      </top>
      <bottom style="thick">
        <color theme="9"/>
      </bottom>
      <diagonal/>
    </border>
    <border>
      <left style="thick">
        <color theme="6"/>
      </left>
      <right style="thick">
        <color theme="6"/>
      </right>
      <top style="thick">
        <color theme="6"/>
      </top>
      <bottom style="thick">
        <color theme="6"/>
      </bottom>
      <diagonal/>
    </border>
    <border>
      <left style="thick">
        <color rgb="FF00B495"/>
      </left>
      <right style="thick">
        <color theme="4"/>
      </right>
      <top/>
      <bottom style="thick">
        <color theme="4"/>
      </bottom>
      <diagonal/>
    </border>
    <border>
      <left style="thick">
        <color rgb="FF00B495"/>
      </left>
      <right/>
      <top style="thick">
        <color theme="4"/>
      </top>
      <bottom style="thick">
        <color theme="4"/>
      </bottom>
      <diagonal/>
    </border>
    <border>
      <left style="thick">
        <color theme="4"/>
      </left>
      <right style="thick">
        <color theme="4"/>
      </right>
      <top style="thick">
        <color theme="0"/>
      </top>
      <bottom/>
      <diagonal/>
    </border>
    <border>
      <left style="thick">
        <color theme="4"/>
      </left>
      <right style="thick">
        <color theme="4"/>
      </right>
      <top style="thick">
        <color theme="4"/>
      </top>
      <bottom/>
      <diagonal/>
    </border>
    <border>
      <left/>
      <right style="thick">
        <color theme="4"/>
      </right>
      <top/>
      <bottom style="thick">
        <color theme="0"/>
      </bottom>
      <diagonal/>
    </border>
    <border>
      <left style="thick">
        <color theme="0"/>
      </left>
      <right style="thick">
        <color theme="4"/>
      </right>
      <top style="thick">
        <color theme="0"/>
      </top>
      <bottom style="thick">
        <color theme="4"/>
      </bottom>
      <diagonal/>
    </border>
    <border>
      <left style="thick">
        <color theme="6"/>
      </left>
      <right style="thick">
        <color theme="6"/>
      </right>
      <top/>
      <bottom/>
      <diagonal/>
    </border>
    <border>
      <left style="thick">
        <color theme="6"/>
      </left>
      <right style="thick">
        <color theme="6"/>
      </right>
      <top style="thick">
        <color theme="0"/>
      </top>
      <bottom style="thick">
        <color theme="6"/>
      </bottom>
      <diagonal/>
    </border>
    <border>
      <left style="thick">
        <color theme="6"/>
      </left>
      <right style="thick">
        <color theme="6"/>
      </right>
      <top style="thick">
        <color theme="0"/>
      </top>
      <bottom style="thick">
        <color theme="0"/>
      </bottom>
      <diagonal/>
    </border>
    <border>
      <left style="thick">
        <color theme="6"/>
      </left>
      <right style="thick">
        <color theme="6"/>
      </right>
      <top style="thick">
        <color theme="0"/>
      </top>
      <bottom/>
      <diagonal/>
    </border>
    <border>
      <left style="thick">
        <color theme="6"/>
      </left>
      <right style="thick">
        <color theme="6"/>
      </right>
      <top/>
      <bottom style="thick">
        <color theme="0"/>
      </bottom>
      <diagonal/>
    </border>
    <border>
      <left style="thick">
        <color theme="3"/>
      </left>
      <right style="thick">
        <color theme="3"/>
      </right>
      <top style="thick">
        <color theme="3"/>
      </top>
      <bottom style="thick">
        <color theme="3"/>
      </bottom>
      <diagonal/>
    </border>
    <border>
      <left/>
      <right style="thick">
        <color theme="3"/>
      </right>
      <top/>
      <bottom style="thick">
        <color theme="3"/>
      </bottom>
      <diagonal/>
    </border>
    <border>
      <left style="thick">
        <color theme="3"/>
      </left>
      <right style="thick">
        <color theme="3"/>
      </right>
      <top/>
      <bottom style="thick">
        <color theme="3"/>
      </bottom>
      <diagonal/>
    </border>
    <border>
      <left style="thick">
        <color theme="3"/>
      </left>
      <right style="thick">
        <color theme="3"/>
      </right>
      <top/>
      <bottom/>
      <diagonal/>
    </border>
    <border>
      <left/>
      <right style="thick">
        <color theme="3"/>
      </right>
      <top style="thick">
        <color theme="3"/>
      </top>
      <bottom/>
      <diagonal/>
    </border>
    <border>
      <left/>
      <right/>
      <top style="thick">
        <color theme="3"/>
      </top>
      <bottom/>
      <diagonal/>
    </border>
    <border>
      <left style="thick">
        <color theme="6"/>
      </left>
      <right style="thick">
        <color theme="3"/>
      </right>
      <top/>
      <bottom/>
      <diagonal/>
    </border>
    <border>
      <left/>
      <right style="thick">
        <color theme="3"/>
      </right>
      <top style="thick">
        <color theme="0"/>
      </top>
      <bottom style="thick">
        <color theme="0"/>
      </bottom>
      <diagonal/>
    </border>
    <border>
      <left style="thick">
        <color theme="3"/>
      </left>
      <right style="thick">
        <color theme="3"/>
      </right>
      <top style="thick">
        <color theme="0"/>
      </top>
      <bottom/>
      <diagonal/>
    </border>
    <border>
      <left style="thick">
        <color theme="3"/>
      </left>
      <right style="thick">
        <color theme="3"/>
      </right>
      <top style="thick">
        <color theme="3"/>
      </top>
      <bottom/>
      <diagonal/>
    </border>
    <border>
      <left style="thick">
        <color theme="6"/>
      </left>
      <right/>
      <top style="thick">
        <color theme="0"/>
      </top>
      <bottom/>
      <diagonal/>
    </border>
    <border>
      <left/>
      <right style="thick">
        <color theme="6"/>
      </right>
      <top style="thick">
        <color theme="0"/>
      </top>
      <bottom/>
      <diagonal/>
    </border>
    <border>
      <left style="thick">
        <color theme="6"/>
      </left>
      <right style="thick">
        <color theme="9"/>
      </right>
      <top/>
      <bottom/>
      <diagonal/>
    </border>
    <border>
      <left style="thick">
        <color theme="9"/>
      </left>
      <right style="thick">
        <color theme="9"/>
      </right>
      <top style="thick">
        <color theme="0"/>
      </top>
      <bottom style="thick">
        <color theme="0"/>
      </bottom>
      <diagonal/>
    </border>
    <border>
      <left style="thick">
        <color theme="9"/>
      </left>
      <right style="thick">
        <color theme="9"/>
      </right>
      <top style="thick">
        <color theme="0"/>
      </top>
      <bottom style="thick">
        <color theme="9"/>
      </bottom>
      <diagonal/>
    </border>
    <border>
      <left style="thick">
        <color theme="9"/>
      </left>
      <right style="thick">
        <color theme="9"/>
      </right>
      <top style="thick">
        <color theme="9"/>
      </top>
      <bottom/>
      <diagonal/>
    </border>
    <border>
      <left/>
      <right/>
      <top style="thick">
        <color theme="9"/>
      </top>
      <bottom/>
      <diagonal/>
    </border>
    <border>
      <left style="thick">
        <color theme="9"/>
      </left>
      <right/>
      <top style="thick">
        <color theme="9"/>
      </top>
      <bottom/>
      <diagonal/>
    </border>
    <border>
      <left/>
      <right style="thick">
        <color theme="9"/>
      </right>
      <top/>
      <bottom style="thick">
        <color theme="0"/>
      </bottom>
      <diagonal/>
    </border>
    <border>
      <left style="thick">
        <color theme="4"/>
      </left>
      <right style="thick">
        <color theme="0"/>
      </right>
      <top style="thick">
        <color theme="4"/>
      </top>
      <bottom style="thick">
        <color theme="4"/>
      </bottom>
      <diagonal/>
    </border>
    <border>
      <left/>
      <right style="thick">
        <color theme="6"/>
      </right>
      <top/>
      <bottom style="thick">
        <color theme="0"/>
      </bottom>
      <diagonal/>
    </border>
    <border>
      <left style="thick">
        <color theme="6"/>
      </left>
      <right style="thick">
        <color theme="6"/>
      </right>
      <top/>
      <bottom style="thick">
        <color theme="6"/>
      </bottom>
      <diagonal/>
    </border>
    <border>
      <left style="thick">
        <color theme="6"/>
      </left>
      <right style="thick">
        <color theme="0"/>
      </right>
      <top style="thick">
        <color theme="6"/>
      </top>
      <bottom style="thick">
        <color theme="6"/>
      </bottom>
      <diagonal/>
    </border>
    <border>
      <left style="thick">
        <color theme="4"/>
      </left>
      <right style="thick">
        <color theme="4"/>
      </right>
      <top style="thick">
        <color theme="4"/>
      </top>
      <bottom style="thick">
        <color rgb="FF00B495"/>
      </bottom>
      <diagonal/>
    </border>
    <border>
      <left/>
      <right style="thick">
        <color theme="4"/>
      </right>
      <top style="thick">
        <color rgb="FF00B495"/>
      </top>
      <bottom style="thick">
        <color rgb="FF00B495"/>
      </bottom>
      <diagonal/>
    </border>
    <border>
      <left style="thick">
        <color theme="4"/>
      </left>
      <right/>
      <top style="thick">
        <color rgb="FF00B495"/>
      </top>
      <bottom style="thick">
        <color theme="4"/>
      </bottom>
      <diagonal/>
    </border>
    <border>
      <left/>
      <right/>
      <top style="thick">
        <color rgb="FF00B495"/>
      </top>
      <bottom style="thick">
        <color theme="4"/>
      </bottom>
      <diagonal/>
    </border>
    <border>
      <left/>
      <right style="thick">
        <color theme="4"/>
      </right>
      <top/>
      <bottom style="thick">
        <color rgb="FF00B495"/>
      </bottom>
      <diagonal/>
    </border>
    <border>
      <left style="thick">
        <color theme="4"/>
      </left>
      <right style="thick">
        <color theme="4"/>
      </right>
      <top/>
      <bottom style="thick">
        <color rgb="FF00B495"/>
      </bottom>
      <diagonal/>
    </border>
    <border>
      <left style="thick">
        <color theme="0"/>
      </left>
      <right style="thick">
        <color theme="0"/>
      </right>
      <top style="thick">
        <color theme="4"/>
      </top>
      <bottom style="thick">
        <color theme="4"/>
      </bottom>
      <diagonal/>
    </border>
    <border>
      <left/>
      <right style="thick">
        <color theme="0"/>
      </right>
      <top/>
      <bottom style="thick">
        <color theme="4"/>
      </bottom>
      <diagonal/>
    </border>
    <border>
      <left style="thick">
        <color rgb="FF00B495"/>
      </left>
      <right style="thick">
        <color rgb="FF00B495"/>
      </right>
      <top style="thick">
        <color theme="4"/>
      </top>
      <bottom style="thick">
        <color rgb="FF00B495"/>
      </bottom>
      <diagonal/>
    </border>
    <border>
      <left style="thick">
        <color rgb="FF00B495"/>
      </left>
      <right/>
      <top style="thick">
        <color theme="4"/>
      </top>
      <bottom style="thick">
        <color rgb="FF00B495"/>
      </bottom>
      <diagonal/>
    </border>
    <border>
      <left/>
      <right/>
      <top style="thick">
        <color theme="4"/>
      </top>
      <bottom style="thick">
        <color rgb="FF00B495"/>
      </bottom>
      <diagonal/>
    </border>
    <border>
      <left/>
      <right style="thick">
        <color theme="4"/>
      </right>
      <top style="thick">
        <color theme="4"/>
      </top>
      <bottom style="thick">
        <color rgb="FF00B495"/>
      </bottom>
      <diagonal/>
    </border>
    <border>
      <left/>
      <right style="thick">
        <color theme="4"/>
      </right>
      <top style="thick">
        <color rgb="FF00B495"/>
      </top>
      <bottom/>
      <diagonal/>
    </border>
    <border>
      <left style="mediumDashed">
        <color theme="6"/>
      </left>
      <right/>
      <top style="mediumDashed">
        <color theme="6"/>
      </top>
      <bottom/>
      <diagonal/>
    </border>
    <border>
      <left/>
      <right/>
      <top style="mediumDashed">
        <color theme="6"/>
      </top>
      <bottom style="thick">
        <color theme="4"/>
      </bottom>
      <diagonal/>
    </border>
    <border>
      <left/>
      <right/>
      <top style="mediumDashed">
        <color theme="6"/>
      </top>
      <bottom/>
      <diagonal/>
    </border>
    <border>
      <left/>
      <right style="mediumDashed">
        <color theme="6"/>
      </right>
      <top style="mediumDashed">
        <color theme="6"/>
      </top>
      <bottom/>
      <diagonal/>
    </border>
    <border>
      <left style="mediumDashed">
        <color theme="6"/>
      </left>
      <right/>
      <top/>
      <bottom/>
      <diagonal/>
    </border>
    <border>
      <left/>
      <right style="mediumDashed">
        <color theme="6"/>
      </right>
      <top/>
      <bottom/>
      <diagonal/>
    </border>
    <border>
      <left style="mediumDashed">
        <color theme="6"/>
      </left>
      <right style="thick">
        <color theme="4"/>
      </right>
      <top/>
      <bottom/>
      <diagonal/>
    </border>
    <border>
      <left style="mediumDashed">
        <color theme="6"/>
      </left>
      <right/>
      <top/>
      <bottom style="mediumDashed">
        <color theme="6"/>
      </bottom>
      <diagonal/>
    </border>
    <border>
      <left/>
      <right/>
      <top/>
      <bottom style="mediumDashed">
        <color theme="6"/>
      </bottom>
      <diagonal/>
    </border>
    <border>
      <left/>
      <right style="mediumDashed">
        <color theme="6"/>
      </right>
      <top/>
      <bottom style="mediumDashed">
        <color theme="6"/>
      </bottom>
      <diagonal/>
    </border>
    <border>
      <left style="thick">
        <color theme="4"/>
      </left>
      <right style="thick">
        <color theme="4"/>
      </right>
      <top/>
      <bottom style="thick">
        <color theme="0"/>
      </bottom>
      <diagonal/>
    </border>
    <border>
      <left style="thick">
        <color theme="6"/>
      </left>
      <right style="mediumDashed">
        <color theme="6"/>
      </right>
      <top/>
      <bottom/>
      <diagonal/>
    </border>
    <border>
      <left style="thick">
        <color theme="4"/>
      </left>
      <right style="thick">
        <color theme="4"/>
      </right>
      <top style="thick">
        <color theme="0"/>
      </top>
      <bottom style="thick">
        <color theme="0"/>
      </bottom>
      <diagonal/>
    </border>
    <border>
      <left/>
      <right/>
      <top style="thick">
        <color theme="4"/>
      </top>
      <bottom style="mediumDashed">
        <color theme="6"/>
      </bottom>
      <diagonal/>
    </border>
    <border>
      <left style="thick">
        <color theme="4"/>
      </left>
      <right style="thick">
        <color theme="0"/>
      </right>
      <top style="thick">
        <color theme="4"/>
      </top>
      <bottom/>
      <diagonal/>
    </border>
    <border>
      <left style="thick">
        <color theme="4"/>
      </left>
      <right style="thick">
        <color theme="0"/>
      </right>
      <top/>
      <bottom style="thick">
        <color theme="4"/>
      </bottom>
      <diagonal/>
    </border>
    <border>
      <left style="thick">
        <color theme="4"/>
      </left>
      <right/>
      <top style="thick">
        <color theme="4"/>
      </top>
      <bottom style="thick">
        <color rgb="FF00B495"/>
      </bottom>
      <diagonal/>
    </border>
    <border>
      <left style="thick">
        <color theme="0"/>
      </left>
      <right/>
      <top style="thick">
        <color theme="4"/>
      </top>
      <bottom style="thick">
        <color theme="4"/>
      </bottom>
      <diagonal/>
    </border>
    <border>
      <left/>
      <right style="thick">
        <color rgb="FF00B495"/>
      </right>
      <top style="thick">
        <color rgb="FF00B495"/>
      </top>
      <bottom style="thick">
        <color theme="4"/>
      </bottom>
      <diagonal/>
    </border>
    <border>
      <left/>
      <right/>
      <top style="thick">
        <color theme="4"/>
      </top>
      <bottom style="thin">
        <color theme="4"/>
      </bottom>
      <diagonal/>
    </border>
    <border>
      <left/>
      <right style="thick">
        <color theme="4"/>
      </right>
      <top style="thin">
        <color theme="4"/>
      </top>
      <bottom style="thin">
        <color theme="4"/>
      </bottom>
      <diagonal/>
    </border>
    <border>
      <left style="thick">
        <color theme="4"/>
      </left>
      <right/>
      <top style="thin">
        <color theme="4"/>
      </top>
      <bottom/>
      <diagonal/>
    </border>
    <border>
      <left style="thick">
        <color theme="9"/>
      </left>
      <right style="thick">
        <color theme="0"/>
      </right>
      <top/>
      <bottom style="thick">
        <color theme="9"/>
      </bottom>
      <diagonal/>
    </border>
    <border>
      <left style="thick">
        <color theme="9"/>
      </left>
      <right style="thick">
        <color theme="9"/>
      </right>
      <top/>
      <bottom style="thick">
        <color theme="9"/>
      </bottom>
      <diagonal/>
    </border>
    <border>
      <left style="thick">
        <color theme="9"/>
      </left>
      <right style="thick">
        <color theme="9"/>
      </right>
      <top/>
      <bottom/>
      <diagonal/>
    </border>
    <border>
      <left style="thick">
        <color theme="9"/>
      </left>
      <right/>
      <top/>
      <bottom/>
      <diagonal/>
    </border>
    <border>
      <left style="thick">
        <color theme="0"/>
      </left>
      <right/>
      <top/>
      <bottom style="thick">
        <color theme="9"/>
      </bottom>
      <diagonal/>
    </border>
    <border>
      <left style="thick">
        <color rgb="FF00B495"/>
      </left>
      <right style="thick">
        <color rgb="FF00B495"/>
      </right>
      <top/>
      <bottom style="thick">
        <color rgb="FFFFFFFF"/>
      </bottom>
      <diagonal/>
    </border>
    <border>
      <left style="thick">
        <color rgb="FF00B495"/>
      </left>
      <right style="thick">
        <color rgb="FF00B495"/>
      </right>
      <top style="thick">
        <color rgb="FFFFFFFF"/>
      </top>
      <bottom style="thick">
        <color rgb="FFFFFFFF"/>
      </bottom>
      <diagonal/>
    </border>
    <border>
      <left style="thick">
        <color rgb="FF00B495"/>
      </left>
      <right style="thick">
        <color rgb="FF00B495"/>
      </right>
      <top style="thick">
        <color rgb="FFFFFFFF"/>
      </top>
      <bottom/>
      <diagonal/>
    </border>
    <border>
      <left style="thick">
        <color rgb="FF00B495"/>
      </left>
      <right style="thick">
        <color rgb="FF00B495"/>
      </right>
      <top style="thick">
        <color rgb="FFFFFFFF"/>
      </top>
      <bottom style="thick">
        <color rgb="FF00B495"/>
      </bottom>
      <diagonal/>
    </border>
    <border>
      <left style="thick">
        <color rgb="FF00B495"/>
      </left>
      <right style="thick">
        <color theme="4"/>
      </right>
      <top style="thick">
        <color rgb="FFFFFFFF"/>
      </top>
      <bottom/>
      <diagonal/>
    </border>
    <border>
      <left style="thick">
        <color theme="4"/>
      </left>
      <right style="thick">
        <color rgb="FF00B495"/>
      </right>
      <top style="thick">
        <color theme="4"/>
      </top>
      <bottom style="thick">
        <color rgb="FFFFFFFF"/>
      </bottom>
      <diagonal/>
    </border>
    <border>
      <left/>
      <right style="thick">
        <color theme="4"/>
      </right>
      <top style="thick">
        <color rgb="FF00B495"/>
      </top>
      <bottom style="thick">
        <color theme="4"/>
      </bottom>
      <diagonal/>
    </border>
    <border>
      <left style="thick">
        <color rgb="FF00B495"/>
      </left>
      <right style="thick">
        <color theme="4"/>
      </right>
      <top style="thick">
        <color rgb="FF00B495"/>
      </top>
      <bottom style="thick">
        <color theme="4"/>
      </bottom>
      <diagonal/>
    </border>
    <border>
      <left style="thick">
        <color rgb="FF00B495"/>
      </left>
      <right style="thick">
        <color theme="4"/>
      </right>
      <top style="thick">
        <color theme="4"/>
      </top>
      <bottom style="thick">
        <color theme="4"/>
      </bottom>
      <diagonal/>
    </border>
    <border>
      <left style="thick">
        <color theme="0"/>
      </left>
      <right style="thick">
        <color theme="4"/>
      </right>
      <top style="thick">
        <color theme="4"/>
      </top>
      <bottom/>
      <diagonal/>
    </border>
    <border>
      <left style="thick">
        <color rgb="FF00B495"/>
      </left>
      <right style="thick">
        <color theme="4"/>
      </right>
      <top style="thick">
        <color rgb="FF00B495"/>
      </top>
      <bottom style="thick">
        <color rgb="FF00B495"/>
      </bottom>
      <diagonal/>
    </border>
    <border>
      <left style="medium">
        <color rgb="FF00B495"/>
      </left>
      <right style="thick">
        <color theme="4"/>
      </right>
      <top style="thick">
        <color rgb="FF00B495"/>
      </top>
      <bottom style="thick">
        <color rgb="FF00B495"/>
      </bottom>
      <diagonal/>
    </border>
    <border>
      <left style="thick">
        <color theme="4"/>
      </left>
      <right style="thick">
        <color rgb="FF00B495"/>
      </right>
      <top style="thick">
        <color theme="4"/>
      </top>
      <bottom style="thick">
        <color rgb="FF00B495"/>
      </bottom>
      <diagonal/>
    </border>
    <border>
      <left style="thick">
        <color theme="4"/>
      </left>
      <right style="thick">
        <color rgb="FF00B495"/>
      </right>
      <top style="thick">
        <color rgb="FF00B495"/>
      </top>
      <bottom style="thick">
        <color rgb="FF00B495"/>
      </bottom>
      <diagonal/>
    </border>
    <border>
      <left style="thick">
        <color theme="4"/>
      </left>
      <right style="thick">
        <color theme="4"/>
      </right>
      <top style="thick">
        <color rgb="FF00B495"/>
      </top>
      <bottom style="thick">
        <color theme="4"/>
      </bottom>
      <diagonal/>
    </border>
    <border>
      <left/>
      <right style="thick">
        <color rgb="FF00B495"/>
      </right>
      <top/>
      <bottom style="thick">
        <color theme="4"/>
      </bottom>
      <diagonal/>
    </border>
    <border>
      <left style="thick">
        <color theme="4"/>
      </left>
      <right/>
      <top style="thick">
        <color rgb="FF00B495"/>
      </top>
      <bottom style="thick">
        <color rgb="FF00B495"/>
      </bottom>
      <diagonal/>
    </border>
    <border>
      <left style="thick">
        <color theme="4"/>
      </left>
      <right/>
      <top style="thick">
        <color theme="4"/>
      </top>
      <bottom style="thin">
        <color theme="0"/>
      </bottom>
      <diagonal/>
    </border>
    <border>
      <left/>
      <right/>
      <top style="thick">
        <color theme="4"/>
      </top>
      <bottom style="thin">
        <color theme="0"/>
      </bottom>
      <diagonal/>
    </border>
    <border>
      <left/>
      <right style="thick">
        <color theme="4"/>
      </right>
      <top style="thick">
        <color theme="4"/>
      </top>
      <bottom style="thin">
        <color theme="0"/>
      </bottom>
      <diagonal/>
    </border>
    <border>
      <left style="thick">
        <color rgb="FFFFFFFF"/>
      </left>
      <right/>
      <top/>
      <bottom style="thick">
        <color theme="4"/>
      </bottom>
      <diagonal/>
    </border>
    <border>
      <left style="thick">
        <color rgb="FFFFFFFF"/>
      </left>
      <right style="thick">
        <color theme="0"/>
      </right>
      <top/>
      <bottom style="thick">
        <color theme="4"/>
      </bottom>
      <diagonal/>
    </border>
    <border>
      <left style="thick">
        <color rgb="FFFFFFFF"/>
      </left>
      <right style="thick">
        <color theme="4"/>
      </right>
      <top/>
      <bottom style="thick">
        <color theme="4"/>
      </bottom>
      <diagonal/>
    </border>
    <border>
      <left style="thick">
        <color rgb="FF00B495"/>
      </left>
      <right style="thick">
        <color rgb="FF00B495"/>
      </right>
      <top style="thick">
        <color theme="4"/>
      </top>
      <bottom/>
      <diagonal/>
    </border>
    <border>
      <left style="thick">
        <color rgb="FF00B495"/>
      </left>
      <right style="thick">
        <color rgb="FF00B495"/>
      </right>
      <top style="thick">
        <color theme="4"/>
      </top>
      <bottom style="thick">
        <color theme="4"/>
      </bottom>
      <diagonal/>
    </border>
    <border>
      <left style="thick">
        <color theme="4"/>
      </left>
      <right style="thick">
        <color rgb="FF00B495"/>
      </right>
      <top style="thick">
        <color theme="4"/>
      </top>
      <bottom style="thick">
        <color theme="4"/>
      </bottom>
      <diagonal/>
    </border>
    <border>
      <left style="thick">
        <color rgb="FF00B495"/>
      </left>
      <right style="thick">
        <color rgb="FF00B495"/>
      </right>
      <top style="thick">
        <color rgb="FF00B495"/>
      </top>
      <bottom style="thick">
        <color theme="0"/>
      </bottom>
      <diagonal/>
    </border>
    <border>
      <left style="medium">
        <color theme="4"/>
      </left>
      <right/>
      <top style="medium">
        <color theme="4"/>
      </top>
      <bottom/>
      <diagonal/>
    </border>
    <border>
      <left/>
      <right/>
      <top style="medium">
        <color theme="4"/>
      </top>
      <bottom/>
      <diagonal/>
    </border>
    <border>
      <left/>
      <right style="medium">
        <color theme="4"/>
      </right>
      <top style="medium">
        <color theme="4"/>
      </top>
      <bottom/>
      <diagonal/>
    </border>
    <border>
      <left style="medium">
        <color theme="4"/>
      </left>
      <right/>
      <top/>
      <bottom/>
      <diagonal/>
    </border>
    <border>
      <left/>
      <right style="medium">
        <color theme="4"/>
      </right>
      <top/>
      <bottom/>
      <diagonal/>
    </border>
    <border>
      <left style="medium">
        <color theme="4"/>
      </left>
      <right/>
      <top/>
      <bottom style="medium">
        <color theme="4"/>
      </bottom>
      <diagonal/>
    </border>
    <border>
      <left/>
      <right/>
      <top/>
      <bottom style="medium">
        <color theme="4"/>
      </bottom>
      <diagonal/>
    </border>
    <border>
      <left/>
      <right style="medium">
        <color theme="4"/>
      </right>
      <top/>
      <bottom style="medium">
        <color theme="4"/>
      </bottom>
      <diagonal/>
    </border>
    <border>
      <left/>
      <right style="thick">
        <color rgb="FF00B495"/>
      </right>
      <top style="medium">
        <color rgb="FF00B495"/>
      </top>
      <bottom style="thick">
        <color rgb="FF00B495"/>
      </bottom>
      <diagonal/>
    </border>
    <border>
      <left style="medium">
        <color rgb="FF00B495"/>
      </left>
      <right style="thick">
        <color theme="0"/>
      </right>
      <top style="medium">
        <color rgb="FF00B495"/>
      </top>
      <bottom/>
      <diagonal/>
    </border>
    <border>
      <left style="thick">
        <color rgb="FF00B495"/>
      </left>
      <right style="thick">
        <color theme="0"/>
      </right>
      <top/>
      <bottom style="thick">
        <color rgb="FF00B495"/>
      </bottom>
      <diagonal/>
    </border>
    <border>
      <left style="thick">
        <color theme="0"/>
      </left>
      <right style="thick">
        <color theme="0"/>
      </right>
      <top style="thick">
        <color rgb="FF00B495"/>
      </top>
      <bottom/>
      <diagonal/>
    </border>
    <border>
      <left style="thick">
        <color rgb="FF00B495"/>
      </left>
      <right style="thick">
        <color theme="0"/>
      </right>
      <top/>
      <bottom/>
      <diagonal/>
    </border>
    <border>
      <left style="thick">
        <color theme="0"/>
      </left>
      <right style="thick">
        <color theme="0"/>
      </right>
      <top style="thick">
        <color theme="0"/>
      </top>
      <bottom style="thick">
        <color rgb="FF00B495"/>
      </bottom>
      <diagonal/>
    </border>
    <border>
      <left style="thick">
        <color theme="0"/>
      </left>
      <right style="thick">
        <color theme="0"/>
      </right>
      <top/>
      <bottom/>
      <diagonal/>
    </border>
    <border>
      <left style="thick">
        <color rgb="FF00B495"/>
      </left>
      <right style="thick">
        <color theme="0"/>
      </right>
      <top style="thick">
        <color theme="0"/>
      </top>
      <bottom style="thick">
        <color theme="0"/>
      </bottom>
      <diagonal/>
    </border>
    <border>
      <left style="thick">
        <color theme="0"/>
      </left>
      <right style="thick">
        <color theme="0"/>
      </right>
      <top style="thick">
        <color theme="0"/>
      </top>
      <bottom/>
      <diagonal/>
    </border>
    <border>
      <left style="thick">
        <color theme="4"/>
      </left>
      <right style="thick">
        <color theme="0"/>
      </right>
      <top style="thick">
        <color theme="0"/>
      </top>
      <bottom style="thick">
        <color theme="0"/>
      </bottom>
      <diagonal/>
    </border>
    <border>
      <left style="mediumDashed">
        <color theme="6"/>
      </left>
      <right style="thick">
        <color theme="6"/>
      </right>
      <top/>
      <bottom/>
      <diagonal/>
    </border>
    <border>
      <left style="thick">
        <color theme="6"/>
      </left>
      <right style="thick">
        <color rgb="FF00B495"/>
      </right>
      <top/>
      <bottom/>
      <diagonal/>
    </border>
    <border>
      <left style="thick">
        <color rgb="FF00B495"/>
      </left>
      <right/>
      <top style="thick">
        <color rgb="FFFFFFFF"/>
      </top>
      <bottom style="thick">
        <color theme="0"/>
      </bottom>
      <diagonal/>
    </border>
  </borders>
  <cellStyleXfs count="4">
    <xf numFmtId="0" fontId="0" fillId="0" borderId="0"/>
    <xf numFmtId="9"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cellStyleXfs>
  <cellXfs count="744">
    <xf numFmtId="0" fontId="0" fillId="0" borderId="0" xfId="0"/>
    <xf numFmtId="0" fontId="7" fillId="0" borderId="0" xfId="0" applyFont="1"/>
    <xf numFmtId="0" fontId="16" fillId="0" borderId="0" xfId="0" applyFont="1" applyAlignment="1">
      <alignment vertical="top" wrapText="1" indent="2"/>
    </xf>
    <xf numFmtId="0" fontId="17" fillId="0" borderId="0" xfId="0" applyFont="1" applyAlignment="1">
      <alignment vertical="top" wrapText="1" indent="2"/>
    </xf>
    <xf numFmtId="0" fontId="18" fillId="0" borderId="0" xfId="0" applyFont="1"/>
    <xf numFmtId="0" fontId="0" fillId="5" borderId="11" xfId="0" applyFill="1" applyBorder="1"/>
    <xf numFmtId="0" fontId="0" fillId="5" borderId="12" xfId="0" applyFill="1" applyBorder="1"/>
    <xf numFmtId="0" fontId="0" fillId="5" borderId="13" xfId="0" applyFill="1" applyBorder="1"/>
    <xf numFmtId="0" fontId="0" fillId="5" borderId="14" xfId="0" applyFill="1" applyBorder="1"/>
    <xf numFmtId="0" fontId="0" fillId="5" borderId="0" xfId="0" applyFill="1"/>
    <xf numFmtId="0" fontId="0" fillId="5" borderId="15" xfId="0" applyFill="1" applyBorder="1"/>
    <xf numFmtId="0" fontId="10" fillId="5" borderId="0" xfId="0" applyFont="1" applyFill="1"/>
    <xf numFmtId="0" fontId="0" fillId="5" borderId="16" xfId="0" applyFill="1" applyBorder="1"/>
    <xf numFmtId="0" fontId="10" fillId="5" borderId="17" xfId="0" applyFont="1" applyFill="1" applyBorder="1"/>
    <xf numFmtId="0" fontId="0" fillId="5" borderId="17" xfId="0" applyFill="1" applyBorder="1"/>
    <xf numFmtId="0" fontId="0" fillId="5" borderId="18" xfId="0" applyFill="1" applyBorder="1"/>
    <xf numFmtId="0" fontId="0" fillId="6" borderId="0" xfId="0" applyFill="1"/>
    <xf numFmtId="0" fontId="1" fillId="6" borderId="0" xfId="0" applyFont="1" applyFill="1"/>
    <xf numFmtId="0" fontId="0" fillId="6" borderId="8" xfId="0" applyFill="1" applyBorder="1"/>
    <xf numFmtId="0" fontId="0" fillId="6" borderId="0" xfId="0" applyFill="1" applyAlignment="1">
      <alignment horizontal="left" vertical="top" wrapText="1"/>
    </xf>
    <xf numFmtId="0" fontId="3" fillId="6" borderId="0" xfId="0" applyFont="1" applyFill="1" applyAlignment="1">
      <alignment horizontal="center" vertical="center"/>
    </xf>
    <xf numFmtId="0" fontId="3" fillId="6" borderId="0" xfId="0" applyFont="1" applyFill="1" applyAlignment="1">
      <alignment horizontal="center" vertical="center" wrapText="1"/>
    </xf>
    <xf numFmtId="0" fontId="3" fillId="6" borderId="0" xfId="0" applyFont="1" applyFill="1" applyAlignment="1">
      <alignment vertical="center" wrapText="1"/>
    </xf>
    <xf numFmtId="0" fontId="2" fillId="6" borderId="0" xfId="0" applyFont="1" applyFill="1" applyAlignment="1">
      <alignment horizontal="center" vertical="center" wrapText="1"/>
    </xf>
    <xf numFmtId="9" fontId="2" fillId="6" borderId="0" xfId="1" applyFont="1" applyFill="1" applyBorder="1" applyAlignment="1">
      <alignment horizontal="center" vertical="center" wrapText="1"/>
    </xf>
    <xf numFmtId="9" fontId="1" fillId="6" borderId="0" xfId="1" applyFont="1" applyFill="1" applyBorder="1"/>
    <xf numFmtId="0" fontId="0" fillId="6" borderId="3" xfId="0" applyFill="1" applyBorder="1"/>
    <xf numFmtId="0" fontId="19" fillId="6" borderId="0" xfId="0" applyFont="1" applyFill="1"/>
    <xf numFmtId="0" fontId="19" fillId="5" borderId="0" xfId="0" applyFont="1" applyFill="1"/>
    <xf numFmtId="0" fontId="12" fillId="6" borderId="0" xfId="0" applyFont="1" applyFill="1" applyAlignment="1">
      <alignment vertical="center" wrapText="1"/>
    </xf>
    <xf numFmtId="0" fontId="0" fillId="6" borderId="11" xfId="0" applyFill="1" applyBorder="1"/>
    <xf numFmtId="0" fontId="0" fillId="6" borderId="12" xfId="0" applyFill="1" applyBorder="1"/>
    <xf numFmtId="0" fontId="0" fillId="6" borderId="14" xfId="0" applyFill="1" applyBorder="1"/>
    <xf numFmtId="0" fontId="15" fillId="6" borderId="0" xfId="0" applyFont="1" applyFill="1"/>
    <xf numFmtId="0" fontId="0" fillId="6" borderId="15" xfId="0" applyFill="1" applyBorder="1"/>
    <xf numFmtId="0" fontId="0" fillId="6" borderId="17" xfId="0" applyFill="1" applyBorder="1"/>
    <xf numFmtId="0" fontId="0" fillId="6" borderId="18" xfId="0" applyFill="1" applyBorder="1"/>
    <xf numFmtId="0" fontId="15" fillId="5" borderId="14" xfId="0" applyFont="1" applyFill="1" applyBorder="1"/>
    <xf numFmtId="0" fontId="0" fillId="5" borderId="50" xfId="0" applyFill="1" applyBorder="1"/>
    <xf numFmtId="0" fontId="12" fillId="5" borderId="0" xfId="0" applyFont="1" applyFill="1" applyAlignment="1">
      <alignment vertical="center" wrapText="1"/>
    </xf>
    <xf numFmtId="0" fontId="13" fillId="5" borderId="0" xfId="0" applyFont="1" applyFill="1" applyAlignment="1">
      <alignment vertical="center" wrapText="1"/>
    </xf>
    <xf numFmtId="0" fontId="0" fillId="8" borderId="0" xfId="0" applyFill="1"/>
    <xf numFmtId="0" fontId="10" fillId="8" borderId="0" xfId="0" applyFont="1" applyFill="1"/>
    <xf numFmtId="0" fontId="1" fillId="8" borderId="0" xfId="0" applyFont="1" applyFill="1"/>
    <xf numFmtId="0" fontId="0" fillId="6" borderId="45" xfId="0" applyFill="1" applyBorder="1"/>
    <xf numFmtId="0" fontId="0" fillId="6" borderId="44" xfId="0" applyFill="1" applyBorder="1"/>
    <xf numFmtId="0" fontId="7" fillId="0" borderId="0" xfId="0" applyFont="1" applyAlignment="1">
      <alignment horizontal="left" vertical="top"/>
    </xf>
    <xf numFmtId="0" fontId="7" fillId="0" borderId="0" xfId="0" applyFont="1" applyAlignment="1">
      <alignment vertical="top"/>
    </xf>
    <xf numFmtId="0" fontId="26" fillId="8" borderId="0" xfId="0" applyFont="1" applyFill="1"/>
    <xf numFmtId="0" fontId="0" fillId="3" borderId="0" xfId="0" applyFill="1"/>
    <xf numFmtId="0" fontId="23" fillId="3" borderId="0" xfId="0" applyFont="1" applyFill="1"/>
    <xf numFmtId="0" fontId="0" fillId="8" borderId="0" xfId="0" applyFill="1" applyAlignment="1">
      <alignment vertical="center"/>
    </xf>
    <xf numFmtId="0" fontId="0" fillId="5" borderId="44" xfId="0" applyFill="1" applyBorder="1"/>
    <xf numFmtId="0" fontId="0" fillId="5" borderId="45" xfId="0" applyFill="1" applyBorder="1"/>
    <xf numFmtId="167" fontId="11" fillId="2" borderId="52" xfId="3" applyNumberFormat="1" applyFont="1" applyFill="1" applyBorder="1" applyAlignment="1">
      <alignment horizontal="center" vertical="center" wrapText="1"/>
    </xf>
    <xf numFmtId="0" fontId="7" fillId="0" borderId="0" xfId="0" applyFont="1" applyAlignment="1">
      <alignment horizontal="right"/>
    </xf>
    <xf numFmtId="9" fontId="7" fillId="0" borderId="0" xfId="0" applyNumberFormat="1" applyFont="1"/>
    <xf numFmtId="0" fontId="9" fillId="4" borderId="46" xfId="0" applyFont="1" applyFill="1" applyBorder="1" applyAlignment="1">
      <alignment vertical="center"/>
    </xf>
    <xf numFmtId="0" fontId="0" fillId="0" borderId="0" xfId="0" applyAlignment="1">
      <alignment wrapText="1"/>
    </xf>
    <xf numFmtId="0" fontId="0" fillId="0" borderId="0" xfId="0" applyAlignment="1">
      <alignment horizontal="left" vertical="top"/>
    </xf>
    <xf numFmtId="0" fontId="1" fillId="0" borderId="0" xfId="0" applyFont="1" applyAlignment="1">
      <alignment horizontal="left" vertical="top"/>
    </xf>
    <xf numFmtId="0" fontId="1" fillId="0" borderId="0" xfId="0" applyFont="1" applyAlignment="1">
      <alignment wrapText="1"/>
    </xf>
    <xf numFmtId="0" fontId="9" fillId="4" borderId="49" xfId="0" applyFont="1" applyFill="1" applyBorder="1" applyAlignment="1">
      <alignment horizontal="center" vertical="center"/>
    </xf>
    <xf numFmtId="0" fontId="13" fillId="6" borderId="55" xfId="0" applyFont="1" applyFill="1" applyBorder="1" applyAlignment="1">
      <alignment vertical="center"/>
    </xf>
    <xf numFmtId="0" fontId="13" fillId="6" borderId="55" xfId="0" applyFont="1" applyFill="1" applyBorder="1" applyAlignment="1">
      <alignment vertical="center" wrapText="1"/>
    </xf>
    <xf numFmtId="0" fontId="12" fillId="6" borderId="55" xfId="0" applyFont="1" applyFill="1" applyBorder="1" applyAlignment="1">
      <alignment vertical="center" wrapText="1"/>
    </xf>
    <xf numFmtId="0" fontId="6" fillId="6" borderId="0" xfId="0" applyFont="1" applyFill="1"/>
    <xf numFmtId="0" fontId="38" fillId="13" borderId="0" xfId="0" applyFont="1" applyFill="1" applyAlignment="1">
      <alignment vertical="center" wrapText="1"/>
    </xf>
    <xf numFmtId="0" fontId="38" fillId="9" borderId="0" xfId="0" applyFont="1" applyFill="1" applyAlignment="1">
      <alignment vertical="center" wrapText="1"/>
    </xf>
    <xf numFmtId="0" fontId="38" fillId="14" borderId="0" xfId="0" applyFont="1" applyFill="1" applyAlignment="1">
      <alignment vertical="center" wrapText="1"/>
    </xf>
    <xf numFmtId="0" fontId="38" fillId="10" borderId="0" xfId="0" applyFont="1" applyFill="1" applyAlignment="1">
      <alignment vertical="center" wrapText="1"/>
    </xf>
    <xf numFmtId="0" fontId="38" fillId="15" borderId="0" xfId="0" applyFont="1" applyFill="1" applyAlignment="1">
      <alignment vertical="center" wrapText="1"/>
    </xf>
    <xf numFmtId="0" fontId="39" fillId="7" borderId="45" xfId="0" applyFont="1" applyFill="1" applyBorder="1" applyAlignment="1">
      <alignment vertical="center" wrapText="1"/>
    </xf>
    <xf numFmtId="0" fontId="39" fillId="7" borderId="67" xfId="0" applyFont="1" applyFill="1" applyBorder="1" applyAlignment="1">
      <alignment vertical="center" wrapText="1"/>
    </xf>
    <xf numFmtId="0" fontId="39" fillId="7" borderId="66" xfId="0" applyFont="1" applyFill="1" applyBorder="1" applyAlignment="1">
      <alignment vertical="center" wrapText="1"/>
    </xf>
    <xf numFmtId="0" fontId="14" fillId="5" borderId="12" xfId="0" applyFont="1" applyFill="1" applyBorder="1" applyAlignment="1">
      <alignment vertical="center"/>
    </xf>
    <xf numFmtId="0" fontId="0" fillId="5" borderId="93" xfId="0" applyFill="1" applyBorder="1"/>
    <xf numFmtId="0" fontId="0" fillId="5" borderId="82" xfId="0" applyFill="1" applyBorder="1"/>
    <xf numFmtId="0" fontId="0" fillId="5" borderId="99" xfId="0" applyFill="1" applyBorder="1"/>
    <xf numFmtId="0" fontId="0" fillId="5" borderId="103" xfId="0" applyFill="1" applyBorder="1"/>
    <xf numFmtId="0" fontId="0" fillId="3" borderId="0" xfId="0" applyFill="1" applyAlignment="1">
      <alignment horizontal="center" vertical="center"/>
    </xf>
    <xf numFmtId="0" fontId="0" fillId="8" borderId="0" xfId="0" applyFill="1" applyAlignment="1">
      <alignment horizontal="center" vertical="center"/>
    </xf>
    <xf numFmtId="0" fontId="36" fillId="12" borderId="85" xfId="0" applyFont="1" applyFill="1" applyBorder="1" applyAlignment="1">
      <alignment horizontal="center" vertical="center" wrapText="1"/>
    </xf>
    <xf numFmtId="0" fontId="36" fillId="12" borderId="84" xfId="0" applyFont="1" applyFill="1" applyBorder="1" applyAlignment="1">
      <alignment horizontal="center" vertical="center" wrapText="1"/>
    </xf>
    <xf numFmtId="0" fontId="41" fillId="3" borderId="0" xfId="0" applyFont="1" applyFill="1"/>
    <xf numFmtId="0" fontId="24" fillId="3" borderId="0" xfId="0" applyFont="1" applyFill="1" applyAlignment="1">
      <alignment horizontal="center" vertical="center"/>
    </xf>
    <xf numFmtId="0" fontId="24" fillId="3" borderId="0" xfId="0" applyFont="1" applyFill="1"/>
    <xf numFmtId="0" fontId="43" fillId="3" borderId="108" xfId="0" applyFont="1" applyFill="1" applyBorder="1" applyAlignment="1">
      <alignment horizontal="center" vertical="center" wrapText="1"/>
    </xf>
    <xf numFmtId="0" fontId="43" fillId="3" borderId="75" xfId="0" applyFont="1" applyFill="1" applyBorder="1" applyAlignment="1">
      <alignment horizontal="center" vertical="center" wrapText="1"/>
    </xf>
    <xf numFmtId="0" fontId="36" fillId="12" borderId="86" xfId="0" applyFont="1" applyFill="1" applyBorder="1" applyAlignment="1">
      <alignment horizontal="center" vertical="center" wrapText="1"/>
    </xf>
    <xf numFmtId="0" fontId="0" fillId="8" borderId="0" xfId="0" applyFill="1" applyAlignment="1">
      <alignment horizontal="center"/>
    </xf>
    <xf numFmtId="0" fontId="9" fillId="6" borderId="0" xfId="0" applyFont="1" applyFill="1" applyAlignment="1">
      <alignment vertical="top" wrapText="1"/>
    </xf>
    <xf numFmtId="0" fontId="0" fillId="6" borderId="0" xfId="0" applyFill="1" applyAlignment="1">
      <alignment horizontal="center"/>
    </xf>
    <xf numFmtId="0" fontId="22" fillId="6" borderId="0" xfId="0" applyFont="1" applyFill="1" applyAlignment="1">
      <alignment horizontal="left" vertical="top" wrapText="1"/>
    </xf>
    <xf numFmtId="0" fontId="26" fillId="6" borderId="0" xfId="0" applyFont="1" applyFill="1"/>
    <xf numFmtId="0" fontId="0" fillId="6" borderId="15" xfId="0" applyFill="1" applyBorder="1" applyAlignment="1">
      <alignment horizontal="center"/>
    </xf>
    <xf numFmtId="0" fontId="26" fillId="6" borderId="15" xfId="0" applyFont="1" applyFill="1" applyBorder="1"/>
    <xf numFmtId="0" fontId="9" fillId="4" borderId="70" xfId="0" applyFont="1" applyFill="1" applyBorder="1" applyAlignment="1">
      <alignment horizontal="center" vertical="center" wrapText="1"/>
    </xf>
    <xf numFmtId="0" fontId="11" fillId="2" borderId="35" xfId="0" applyFont="1" applyFill="1" applyBorder="1" applyAlignment="1">
      <alignment horizontal="center" vertical="center" wrapText="1"/>
    </xf>
    <xf numFmtId="0" fontId="9" fillId="4" borderId="47" xfId="0" applyFont="1" applyFill="1" applyBorder="1" applyAlignment="1">
      <alignment horizontal="right" vertical="center"/>
    </xf>
    <xf numFmtId="0" fontId="11" fillId="2" borderId="0" xfId="0" applyFont="1" applyFill="1" applyAlignment="1">
      <alignment horizontal="center" vertical="center" wrapText="1"/>
    </xf>
    <xf numFmtId="0" fontId="0" fillId="3" borderId="127" xfId="0" applyFill="1" applyBorder="1"/>
    <xf numFmtId="0" fontId="0" fillId="3" borderId="123" xfId="0" applyFill="1" applyBorder="1"/>
    <xf numFmtId="0" fontId="0" fillId="3" borderId="124" xfId="0" applyFill="1" applyBorder="1"/>
    <xf numFmtId="0" fontId="0" fillId="3" borderId="125" xfId="0" applyFill="1" applyBorder="1"/>
    <xf numFmtId="0" fontId="0" fillId="3" borderId="126" xfId="0" applyFill="1" applyBorder="1"/>
    <xf numFmtId="0" fontId="0" fillId="3" borderId="129" xfId="0" applyFill="1" applyBorder="1"/>
    <xf numFmtId="0" fontId="0" fillId="3" borderId="130" xfId="0" applyFill="1" applyBorder="1"/>
    <xf numFmtId="0" fontId="0" fillId="3" borderId="128" xfId="0" applyFill="1" applyBorder="1"/>
    <xf numFmtId="0" fontId="0" fillId="3" borderId="132" xfId="0" applyFill="1" applyBorder="1"/>
    <xf numFmtId="0" fontId="0" fillId="3" borderId="131" xfId="0" applyFill="1" applyBorder="1"/>
    <xf numFmtId="0" fontId="9" fillId="4" borderId="110" xfId="0" applyFont="1" applyFill="1" applyBorder="1" applyAlignment="1" applyProtection="1">
      <alignment horizontal="center" vertical="center" wrapText="1"/>
      <protection locked="0"/>
    </xf>
    <xf numFmtId="0" fontId="27" fillId="4" borderId="106" xfId="0" applyFont="1" applyFill="1" applyBorder="1" applyAlignment="1" applyProtection="1">
      <alignment horizontal="center" vertical="center" wrapText="1"/>
      <protection locked="0"/>
    </xf>
    <xf numFmtId="0" fontId="27" fillId="4" borderId="65" xfId="0" applyFont="1" applyFill="1" applyBorder="1" applyAlignment="1" applyProtection="1">
      <alignment horizontal="center" vertical="center" wrapText="1"/>
      <protection locked="0"/>
    </xf>
    <xf numFmtId="0" fontId="27" fillId="4" borderId="48" xfId="0" applyFont="1" applyFill="1" applyBorder="1" applyAlignment="1" applyProtection="1">
      <alignment horizontal="center" vertical="center" wrapText="1"/>
      <protection locked="0"/>
    </xf>
    <xf numFmtId="0" fontId="32" fillId="4" borderId="122" xfId="0" applyFont="1" applyFill="1" applyBorder="1" applyAlignment="1">
      <alignment horizontal="right" vertical="center" wrapText="1"/>
    </xf>
    <xf numFmtId="0" fontId="32" fillId="4" borderId="45" xfId="0" applyFont="1" applyFill="1" applyBorder="1" applyAlignment="1">
      <alignment horizontal="right" vertical="center" wrapText="1"/>
    </xf>
    <xf numFmtId="0" fontId="32" fillId="4" borderId="114" xfId="0" applyFont="1" applyFill="1" applyBorder="1" applyAlignment="1">
      <alignment horizontal="right" vertical="center" wrapText="1"/>
    </xf>
    <xf numFmtId="0" fontId="32" fillId="4" borderId="66" xfId="0" applyFont="1" applyFill="1" applyBorder="1" applyAlignment="1">
      <alignment horizontal="right" vertical="center" wrapText="1"/>
    </xf>
    <xf numFmtId="0" fontId="47" fillId="0" borderId="59" xfId="0" applyFont="1" applyBorder="1" applyAlignment="1">
      <alignment vertical="center" wrapText="1"/>
    </xf>
    <xf numFmtId="0" fontId="47" fillId="0" borderId="81" xfId="0" applyFont="1" applyBorder="1" applyAlignment="1">
      <alignment vertical="center" wrapText="1"/>
    </xf>
    <xf numFmtId="0" fontId="48" fillId="7" borderId="79" xfId="0" applyFont="1" applyFill="1" applyBorder="1" applyAlignment="1">
      <alignment vertical="center" wrapText="1"/>
    </xf>
    <xf numFmtId="0" fontId="0" fillId="8" borderId="0" xfId="0" applyFill="1" applyProtection="1">
      <protection locked="0"/>
    </xf>
    <xf numFmtId="0" fontId="0" fillId="3" borderId="123" xfId="0" applyFill="1" applyBorder="1" applyProtection="1">
      <protection locked="0"/>
    </xf>
    <xf numFmtId="0" fontId="4" fillId="3" borderId="125" xfId="0" applyFont="1" applyFill="1" applyBorder="1" applyAlignment="1" applyProtection="1">
      <alignment vertical="center"/>
      <protection locked="0"/>
    </xf>
    <xf numFmtId="0" fontId="0" fillId="3" borderId="125" xfId="0" applyFill="1" applyBorder="1" applyProtection="1">
      <protection locked="0"/>
    </xf>
    <xf numFmtId="0" fontId="0" fillId="3" borderId="126" xfId="0" applyFill="1" applyBorder="1" applyProtection="1">
      <protection locked="0"/>
    </xf>
    <xf numFmtId="0" fontId="0" fillId="3" borderId="127" xfId="0" applyFill="1" applyBorder="1" applyProtection="1">
      <protection locked="0"/>
    </xf>
    <xf numFmtId="0" fontId="0" fillId="3" borderId="0" xfId="0" applyFill="1" applyProtection="1">
      <protection locked="0"/>
    </xf>
    <xf numFmtId="0" fontId="0" fillId="3" borderId="128" xfId="0" applyFill="1" applyBorder="1" applyProtection="1">
      <protection locked="0"/>
    </xf>
    <xf numFmtId="166" fontId="0" fillId="3" borderId="0" xfId="2" applyNumberFormat="1" applyFont="1" applyFill="1" applyBorder="1" applyProtection="1">
      <protection locked="0"/>
    </xf>
    <xf numFmtId="43" fontId="0" fillId="3" borderId="0" xfId="0" applyNumberFormat="1" applyFill="1" applyProtection="1">
      <protection locked="0"/>
    </xf>
    <xf numFmtId="0" fontId="0" fillId="3" borderId="130" xfId="0" applyFill="1" applyBorder="1" applyProtection="1">
      <protection locked="0"/>
    </xf>
    <xf numFmtId="0" fontId="0" fillId="3" borderId="131" xfId="0" applyFill="1" applyBorder="1" applyProtection="1">
      <protection locked="0"/>
    </xf>
    <xf numFmtId="0" fontId="0" fillId="3" borderId="132" xfId="0" applyFill="1" applyBorder="1" applyProtection="1">
      <protection locked="0"/>
    </xf>
    <xf numFmtId="0" fontId="4" fillId="5" borderId="0" xfId="0" applyFont="1" applyFill="1" applyAlignment="1">
      <alignment vertical="center"/>
    </xf>
    <xf numFmtId="0" fontId="0" fillId="5" borderId="134" xfId="0" applyFill="1" applyBorder="1"/>
    <xf numFmtId="164" fontId="21" fillId="7" borderId="8" xfId="0" applyNumberFormat="1" applyFont="1" applyFill="1" applyBorder="1" applyAlignment="1" applyProtection="1">
      <alignment horizontal="center" vertical="center"/>
      <protection locked="0"/>
    </xf>
    <xf numFmtId="164" fontId="21" fillId="7" borderId="27" xfId="0" applyNumberFormat="1" applyFont="1" applyFill="1" applyBorder="1" applyAlignment="1" applyProtection="1">
      <alignment horizontal="center" vertical="center"/>
      <protection locked="0"/>
    </xf>
    <xf numFmtId="164" fontId="21" fillId="7" borderId="21" xfId="0" applyNumberFormat="1" applyFont="1" applyFill="1" applyBorder="1" applyAlignment="1" applyProtection="1">
      <alignment horizontal="center" vertical="center"/>
      <protection locked="0"/>
    </xf>
    <xf numFmtId="164" fontId="21" fillId="7" borderId="4" xfId="0" applyNumberFormat="1" applyFont="1" applyFill="1" applyBorder="1" applyAlignment="1" applyProtection="1">
      <alignment horizontal="center" vertical="center"/>
      <protection locked="0"/>
    </xf>
    <xf numFmtId="0" fontId="21" fillId="7" borderId="10" xfId="0" applyFont="1" applyFill="1" applyBorder="1" applyProtection="1">
      <protection locked="0"/>
    </xf>
    <xf numFmtId="0" fontId="21" fillId="7" borderId="23" xfId="0" applyFont="1" applyFill="1" applyBorder="1" applyProtection="1">
      <protection locked="0"/>
    </xf>
    <xf numFmtId="0" fontId="0" fillId="8" borderId="12" xfId="0" applyFill="1" applyBorder="1"/>
    <xf numFmtId="0" fontId="34" fillId="2" borderId="80" xfId="0" applyFont="1" applyFill="1" applyBorder="1" applyAlignment="1">
      <alignment vertical="center" wrapText="1"/>
    </xf>
    <xf numFmtId="49" fontId="39" fillId="7" borderId="48" xfId="0" applyNumberFormat="1" applyFont="1" applyFill="1" applyBorder="1" applyAlignment="1">
      <alignment horizontal="left" vertical="center" wrapText="1"/>
    </xf>
    <xf numFmtId="49" fontId="39" fillId="7" borderId="46" xfId="0" applyNumberFormat="1" applyFont="1" applyFill="1" applyBorder="1" applyAlignment="1">
      <alignment horizontal="left" vertical="center" wrapText="1"/>
    </xf>
    <xf numFmtId="0" fontId="39" fillId="7" borderId="45" xfId="0" applyFont="1" applyFill="1" applyBorder="1" applyAlignment="1">
      <alignment horizontal="left" vertical="top" wrapText="1" indent="1"/>
    </xf>
    <xf numFmtId="0" fontId="39" fillId="7" borderId="67" xfId="0" applyFont="1" applyFill="1" applyBorder="1" applyAlignment="1">
      <alignment horizontal="left" vertical="top" wrapText="1" indent="1"/>
    </xf>
    <xf numFmtId="0" fontId="39" fillId="7" borderId="51" xfId="0" applyFont="1" applyFill="1" applyBorder="1" applyAlignment="1">
      <alignment horizontal="left" vertical="top" wrapText="1" indent="1"/>
    </xf>
    <xf numFmtId="0" fontId="39" fillId="7" borderId="66" xfId="0" applyFont="1" applyFill="1" applyBorder="1" applyAlignment="1">
      <alignment horizontal="left" vertical="center" wrapText="1" indent="1"/>
    </xf>
    <xf numFmtId="0" fontId="39" fillId="7" borderId="51" xfId="0" applyFont="1" applyFill="1" applyBorder="1" applyAlignment="1">
      <alignment horizontal="left" vertical="center" wrapText="1" indent="1"/>
    </xf>
    <xf numFmtId="0" fontId="34" fillId="2" borderId="45" xfId="0" applyFont="1" applyFill="1" applyBorder="1" applyAlignment="1">
      <alignment vertical="center" wrapText="1"/>
    </xf>
    <xf numFmtId="0" fontId="40" fillId="7" borderId="46" xfId="0" applyFont="1" applyFill="1" applyBorder="1" applyAlignment="1">
      <alignment horizontal="left" vertical="top" wrapText="1"/>
    </xf>
    <xf numFmtId="0" fontId="40" fillId="7" borderId="69" xfId="0" applyFont="1" applyFill="1" applyBorder="1" applyAlignment="1">
      <alignment horizontal="left" vertical="top" wrapText="1"/>
    </xf>
    <xf numFmtId="0" fontId="34" fillId="2" borderId="78" xfId="0" applyFont="1" applyFill="1" applyBorder="1" applyAlignment="1">
      <alignment vertical="center" wrapText="1"/>
    </xf>
    <xf numFmtId="0" fontId="39" fillId="7" borderId="66" xfId="0" applyFont="1" applyFill="1" applyBorder="1" applyAlignment="1">
      <alignment horizontal="left" vertical="top" wrapText="1" indent="1"/>
    </xf>
    <xf numFmtId="0" fontId="39" fillId="7" borderId="46" xfId="0" applyFont="1" applyFill="1" applyBorder="1" applyAlignment="1">
      <alignment horizontal="left" vertical="top" wrapText="1" indent="1"/>
    </xf>
    <xf numFmtId="0" fontId="0" fillId="3" borderId="45" xfId="0" applyFill="1" applyBorder="1"/>
    <xf numFmtId="0" fontId="0" fillId="6" borderId="128" xfId="0" applyFill="1" applyBorder="1"/>
    <xf numFmtId="0" fontId="0" fillId="6" borderId="131" xfId="0" applyFill="1" applyBorder="1"/>
    <xf numFmtId="49" fontId="0" fillId="6" borderId="0" xfId="0" applyNumberFormat="1" applyFill="1"/>
    <xf numFmtId="0" fontId="0" fillId="3" borderId="136" xfId="0" applyFill="1" applyBorder="1"/>
    <xf numFmtId="0" fontId="6" fillId="0" borderId="46" xfId="0" applyFont="1" applyBorder="1" applyAlignment="1" applyProtection="1">
      <alignment horizontal="center" vertical="center"/>
      <protection locked="0"/>
    </xf>
    <xf numFmtId="0" fontId="6" fillId="0" borderId="79" xfId="0" applyFont="1" applyBorder="1" applyAlignment="1" applyProtection="1">
      <alignment horizontal="center" vertical="center"/>
      <protection locked="0"/>
    </xf>
    <xf numFmtId="0" fontId="24" fillId="6" borderId="0" xfId="0" applyFont="1" applyFill="1" applyAlignment="1">
      <alignment vertical="top" wrapText="1"/>
    </xf>
    <xf numFmtId="0" fontId="0" fillId="5" borderId="55" xfId="0" applyFill="1" applyBorder="1"/>
    <xf numFmtId="0" fontId="24" fillId="2" borderId="135" xfId="0" applyFont="1" applyFill="1" applyBorder="1" applyAlignment="1">
      <alignment vertical="top" wrapText="1"/>
    </xf>
    <xf numFmtId="0" fontId="24" fillId="2" borderId="66" xfId="0" applyFont="1" applyFill="1" applyBorder="1" applyAlignment="1">
      <alignment vertical="top" wrapText="1"/>
    </xf>
    <xf numFmtId="0" fontId="27" fillId="6" borderId="0" xfId="0" applyFont="1" applyFill="1" applyAlignment="1">
      <alignment horizontal="left" vertical="top" wrapText="1"/>
    </xf>
    <xf numFmtId="0" fontId="27" fillId="6" borderId="55" xfId="0" applyFont="1" applyFill="1" applyBorder="1" applyAlignment="1">
      <alignment horizontal="left" vertical="top" wrapText="1"/>
    </xf>
    <xf numFmtId="0" fontId="40" fillId="3" borderId="48" xfId="0" applyFont="1" applyFill="1" applyBorder="1" applyAlignment="1" applyProtection="1">
      <alignment horizontal="right" vertical="center" wrapText="1"/>
      <protection locked="0"/>
    </xf>
    <xf numFmtId="0" fontId="33" fillId="6" borderId="0" xfId="0" applyFont="1" applyFill="1" applyAlignment="1">
      <alignment vertical="center" wrapText="1"/>
    </xf>
    <xf numFmtId="0" fontId="39" fillId="6" borderId="0" xfId="0" applyFont="1" applyFill="1" applyAlignment="1" applyProtection="1">
      <alignment vertical="center" wrapText="1"/>
      <protection locked="0"/>
    </xf>
    <xf numFmtId="2" fontId="11" fillId="2" borderId="64" xfId="0" applyNumberFormat="1" applyFont="1" applyFill="1" applyBorder="1" applyAlignment="1">
      <alignment horizontal="center" vertical="center" wrapText="1"/>
    </xf>
    <xf numFmtId="0" fontId="9" fillId="6" borderId="0" xfId="0" applyFont="1" applyFill="1" applyAlignment="1">
      <alignment horizontal="center" vertical="center"/>
    </xf>
    <xf numFmtId="167" fontId="29" fillId="6" borderId="0" xfId="3" applyNumberFormat="1" applyFont="1" applyFill="1" applyBorder="1" applyAlignment="1">
      <alignment horizontal="center" vertical="center"/>
    </xf>
    <xf numFmtId="169" fontId="29" fillId="6" borderId="0" xfId="3" applyNumberFormat="1" applyFont="1" applyFill="1" applyBorder="1" applyAlignment="1">
      <alignment horizontal="center" vertical="center"/>
    </xf>
    <xf numFmtId="168" fontId="29" fillId="6" borderId="0" xfId="0" applyNumberFormat="1" applyFont="1" applyFill="1" applyAlignment="1">
      <alignment horizontal="center" vertical="center"/>
    </xf>
    <xf numFmtId="168" fontId="29" fillId="6" borderId="0" xfId="3" applyNumberFormat="1" applyFont="1" applyFill="1" applyBorder="1" applyAlignment="1">
      <alignment horizontal="center" vertical="center"/>
    </xf>
    <xf numFmtId="0" fontId="9" fillId="4" borderId="64" xfId="0" applyFont="1" applyFill="1" applyBorder="1" applyAlignment="1">
      <alignment horizontal="center" vertical="center"/>
    </xf>
    <xf numFmtId="167" fontId="29" fillId="17" borderId="46" xfId="3" applyNumberFormat="1" applyFont="1" applyFill="1" applyBorder="1" applyAlignment="1">
      <alignment horizontal="center" vertical="center"/>
    </xf>
    <xf numFmtId="169" fontId="29" fillId="17" borderId="48" xfId="3" applyNumberFormat="1" applyFont="1" applyFill="1" applyBorder="1" applyAlignment="1">
      <alignment horizontal="center" vertical="center"/>
    </xf>
    <xf numFmtId="168" fontId="29" fillId="17" borderId="49" xfId="0" applyNumberFormat="1" applyFont="1" applyFill="1" applyBorder="1" applyAlignment="1">
      <alignment horizontal="center" vertical="center"/>
    </xf>
    <xf numFmtId="168" fontId="29" fillId="17" borderId="46" xfId="3" applyNumberFormat="1" applyFont="1" applyFill="1" applyBorder="1" applyAlignment="1">
      <alignment horizontal="center" vertical="center"/>
    </xf>
    <xf numFmtId="0" fontId="11" fillId="2" borderId="47" xfId="0" applyFont="1" applyFill="1" applyBorder="1" applyAlignment="1">
      <alignment vertical="center" wrapText="1"/>
    </xf>
    <xf numFmtId="0" fontId="0" fillId="5" borderId="14" xfId="0" applyFill="1" applyBorder="1" applyAlignment="1">
      <alignment horizontal="center" vertical="center"/>
    </xf>
    <xf numFmtId="0" fontId="0" fillId="5" borderId="0" xfId="0" applyFill="1" applyAlignment="1">
      <alignment horizontal="center" vertical="center"/>
    </xf>
    <xf numFmtId="0" fontId="0" fillId="5" borderId="45" xfId="0" applyFill="1" applyBorder="1" applyAlignment="1">
      <alignment horizontal="center" vertical="center"/>
    </xf>
    <xf numFmtId="0" fontId="0" fillId="5" borderId="15" xfId="0" applyFill="1" applyBorder="1" applyAlignment="1">
      <alignment horizontal="center" vertical="center"/>
    </xf>
    <xf numFmtId="0" fontId="23" fillId="3" borderId="131" xfId="0" applyFont="1" applyFill="1" applyBorder="1"/>
    <xf numFmtId="0" fontId="0" fillId="3" borderId="131" xfId="0" applyFill="1" applyBorder="1" applyAlignment="1">
      <alignment horizontal="center" vertical="center"/>
    </xf>
    <xf numFmtId="0" fontId="45" fillId="3" borderId="0" xfId="0" applyFont="1" applyFill="1" applyAlignment="1">
      <alignment vertical="top"/>
    </xf>
    <xf numFmtId="0" fontId="0" fillId="6" borderId="16" xfId="0" applyFill="1" applyBorder="1"/>
    <xf numFmtId="0" fontId="0" fillId="8" borderId="14" xfId="0" applyFill="1" applyBorder="1"/>
    <xf numFmtId="165" fontId="21" fillId="17" borderId="21" xfId="3" applyFont="1" applyFill="1" applyBorder="1" applyAlignment="1">
      <alignment horizontal="right" vertical="center" wrapText="1"/>
    </xf>
    <xf numFmtId="165" fontId="21" fillId="17" borderId="21" xfId="0" applyNumberFormat="1" applyFont="1" applyFill="1" applyBorder="1" applyAlignment="1">
      <alignment horizontal="right" vertical="center" wrapText="1"/>
    </xf>
    <xf numFmtId="165" fontId="21" fillId="17" borderId="21" xfId="0" applyNumberFormat="1" applyFont="1" applyFill="1" applyBorder="1" applyAlignment="1">
      <alignment vertical="center" wrapText="1"/>
    </xf>
    <xf numFmtId="4" fontId="21" fillId="17" borderId="21" xfId="0" applyNumberFormat="1" applyFont="1" applyFill="1" applyBorder="1" applyAlignment="1">
      <alignment vertical="center" wrapText="1"/>
    </xf>
    <xf numFmtId="166" fontId="21" fillId="17" borderId="141" xfId="0" applyNumberFormat="1" applyFont="1" applyFill="1" applyBorder="1" applyAlignment="1">
      <alignment vertical="center" wrapText="1"/>
    </xf>
    <xf numFmtId="0" fontId="27" fillId="6" borderId="0" xfId="0" applyFont="1" applyFill="1" applyAlignment="1">
      <alignment vertical="center"/>
    </xf>
    <xf numFmtId="0" fontId="34" fillId="6" borderId="0" xfId="0" applyFont="1" applyFill="1" applyAlignment="1">
      <alignment horizontal="center" vertical="center" wrapText="1"/>
    </xf>
    <xf numFmtId="0" fontId="52" fillId="6" borderId="0" xfId="0" applyFont="1" applyFill="1" applyAlignment="1" applyProtection="1">
      <alignment horizontal="center" vertical="center" wrapText="1"/>
      <protection locked="0"/>
    </xf>
    <xf numFmtId="0" fontId="0" fillId="5" borderId="0" xfId="0" applyFill="1" applyAlignment="1">
      <alignment vertical="center" wrapText="1"/>
    </xf>
    <xf numFmtId="166" fontId="40" fillId="6" borderId="0" xfId="2" applyNumberFormat="1" applyFont="1" applyFill="1" applyBorder="1" applyAlignment="1" applyProtection="1">
      <alignment horizontal="right" vertical="center"/>
      <protection locked="0"/>
    </xf>
    <xf numFmtId="0" fontId="40" fillId="6" borderId="0" xfId="0" applyFont="1" applyFill="1" applyAlignment="1" applyProtection="1">
      <alignment horizontal="right" vertical="center" wrapText="1"/>
      <protection locked="0"/>
    </xf>
    <xf numFmtId="0" fontId="27" fillId="6" borderId="142" xfId="0" applyFont="1" applyFill="1" applyBorder="1" applyAlignment="1">
      <alignment horizontal="left" vertical="top" wrapText="1"/>
    </xf>
    <xf numFmtId="166" fontId="40" fillId="3" borderId="51" xfId="2" applyNumberFormat="1" applyFont="1" applyFill="1" applyBorder="1" applyAlignment="1" applyProtection="1">
      <alignment horizontal="right" vertical="center"/>
      <protection locked="0"/>
    </xf>
    <xf numFmtId="0" fontId="34" fillId="6" borderId="0" xfId="0" applyFont="1" applyFill="1" applyAlignment="1">
      <alignment vertical="center" wrapText="1"/>
    </xf>
    <xf numFmtId="0" fontId="52" fillId="6" borderId="0" xfId="0" applyFont="1" applyFill="1" applyAlignment="1" applyProtection="1">
      <alignment vertical="center" wrapText="1"/>
      <protection locked="0"/>
    </xf>
    <xf numFmtId="0" fontId="24" fillId="6" borderId="0" xfId="0" applyFont="1" applyFill="1" applyAlignment="1">
      <alignment vertical="center" wrapText="1"/>
    </xf>
    <xf numFmtId="166" fontId="40" fillId="6" borderId="0" xfId="2" applyNumberFormat="1" applyFont="1" applyFill="1" applyBorder="1" applyAlignment="1" applyProtection="1">
      <alignment vertical="center"/>
      <protection locked="0"/>
    </xf>
    <xf numFmtId="2" fontId="40" fillId="6" borderId="0" xfId="0" applyNumberFormat="1" applyFont="1" applyFill="1" applyAlignment="1" applyProtection="1">
      <alignment vertical="center" wrapText="1"/>
      <protection locked="0"/>
    </xf>
    <xf numFmtId="2" fontId="40" fillId="17" borderId="51" xfId="0" applyNumberFormat="1" applyFont="1" applyFill="1" applyBorder="1" applyAlignment="1" applyProtection="1">
      <alignment horizontal="right" vertical="center" wrapText="1"/>
      <protection locked="0"/>
    </xf>
    <xf numFmtId="0" fontId="55" fillId="5" borderId="0" xfId="0" applyFont="1" applyFill="1"/>
    <xf numFmtId="0" fontId="0" fillId="5" borderId="148" xfId="0" applyFill="1" applyBorder="1"/>
    <xf numFmtId="0" fontId="40" fillId="17" borderId="66" xfId="0" applyFont="1" applyFill="1" applyBorder="1" applyAlignment="1">
      <alignment horizontal="center" vertical="center" wrapText="1"/>
    </xf>
    <xf numFmtId="0" fontId="27" fillId="2" borderId="46" xfId="0" applyFont="1" applyFill="1" applyBorder="1" applyAlignment="1">
      <alignment horizontal="center" vertical="center" wrapText="1"/>
    </xf>
    <xf numFmtId="2" fontId="40" fillId="17" borderId="46" xfId="0" applyNumberFormat="1" applyFont="1" applyFill="1" applyBorder="1" applyAlignment="1">
      <alignment vertical="center" wrapText="1"/>
    </xf>
    <xf numFmtId="0" fontId="56" fillId="4" borderId="150" xfId="0" applyFont="1" applyFill="1" applyBorder="1" applyAlignment="1">
      <alignment horizontal="right" vertical="center" wrapText="1"/>
    </xf>
    <xf numFmtId="0" fontId="56" fillId="4" borderId="7" xfId="0" applyFont="1" applyFill="1" applyBorder="1" applyAlignment="1">
      <alignment horizontal="right" vertical="center" wrapText="1"/>
    </xf>
    <xf numFmtId="0" fontId="56" fillId="4" borderId="151" xfId="0" applyFont="1" applyFill="1" applyBorder="1" applyAlignment="1">
      <alignment horizontal="right" vertical="center" wrapText="1"/>
    </xf>
    <xf numFmtId="0" fontId="56" fillId="4" borderId="152" xfId="0" applyFont="1" applyFill="1" applyBorder="1" applyAlignment="1">
      <alignment horizontal="right" vertical="center" wrapText="1"/>
    </xf>
    <xf numFmtId="0" fontId="56" fillId="4" borderId="153" xfId="0" applyFont="1" applyFill="1" applyBorder="1" applyAlignment="1">
      <alignment horizontal="right" vertical="center" wrapText="1"/>
    </xf>
    <xf numFmtId="0" fontId="56" fillId="6" borderId="0" xfId="0" applyFont="1" applyFill="1" applyAlignment="1">
      <alignment horizontal="right" vertical="center" wrapText="1"/>
    </xf>
    <xf numFmtId="0" fontId="40" fillId="6" borderId="0" xfId="0" applyFont="1" applyFill="1" applyAlignment="1">
      <alignment horizontal="center" vertical="center"/>
    </xf>
    <xf numFmtId="0" fontId="56" fillId="6" borderId="55" xfId="0" applyFont="1" applyFill="1" applyBorder="1" applyAlignment="1">
      <alignment horizontal="right" vertical="center" wrapText="1"/>
    </xf>
    <xf numFmtId="0" fontId="56" fillId="4" borderId="154" xfId="0" applyFont="1" applyFill="1" applyBorder="1" applyAlignment="1">
      <alignment horizontal="right" vertical="center" wrapText="1"/>
    </xf>
    <xf numFmtId="0" fontId="40" fillId="6" borderId="55" xfId="0" applyFont="1" applyFill="1" applyBorder="1" applyAlignment="1">
      <alignment horizontal="center" vertical="center"/>
    </xf>
    <xf numFmtId="0" fontId="58" fillId="5" borderId="0" xfId="0" applyFont="1" applyFill="1"/>
    <xf numFmtId="0" fontId="6" fillId="6" borderId="44" xfId="0" applyFont="1" applyFill="1" applyBorder="1"/>
    <xf numFmtId="0" fontId="56" fillId="4" borderId="155" xfId="0" applyFont="1" applyFill="1" applyBorder="1" applyAlignment="1">
      <alignment horizontal="right" vertical="center" wrapText="1"/>
    </xf>
    <xf numFmtId="0" fontId="59" fillId="4" borderId="31" xfId="0" applyFont="1" applyFill="1" applyBorder="1" applyAlignment="1">
      <alignment horizontal="center" vertical="center" wrapText="1"/>
    </xf>
    <xf numFmtId="0" fontId="59" fillId="4" borderId="30" xfId="0" applyFont="1" applyFill="1" applyBorder="1" applyAlignment="1">
      <alignment horizontal="center" vertical="center" wrapText="1"/>
    </xf>
    <xf numFmtId="0" fontId="59" fillId="4" borderId="32" xfId="0" applyFont="1" applyFill="1" applyBorder="1" applyAlignment="1">
      <alignment horizontal="center" vertical="center" wrapText="1"/>
    </xf>
    <xf numFmtId="165" fontId="60" fillId="3" borderId="27" xfId="3" applyFont="1" applyFill="1" applyBorder="1" applyAlignment="1" applyProtection="1">
      <alignment horizontal="right" vertical="center"/>
      <protection locked="0"/>
    </xf>
    <xf numFmtId="166" fontId="60" fillId="3" borderId="27" xfId="2" applyNumberFormat="1" applyFont="1" applyFill="1" applyBorder="1" applyAlignment="1" applyProtection="1">
      <alignment horizontal="right" vertical="center"/>
      <protection locked="0"/>
    </xf>
    <xf numFmtId="2" fontId="60" fillId="17" borderId="27" xfId="2" applyNumberFormat="1" applyFont="1" applyFill="1" applyBorder="1" applyAlignment="1" applyProtection="1">
      <alignment horizontal="right" vertical="center"/>
    </xf>
    <xf numFmtId="0" fontId="60" fillId="3" borderId="27" xfId="0" applyFont="1" applyFill="1" applyBorder="1" applyAlignment="1" applyProtection="1">
      <alignment horizontal="right" vertical="center"/>
      <protection locked="0"/>
    </xf>
    <xf numFmtId="165" fontId="60" fillId="3" borderId="4" xfId="3" applyFont="1" applyFill="1" applyBorder="1" applyAlignment="1" applyProtection="1">
      <alignment horizontal="right" vertical="center"/>
      <protection locked="0"/>
    </xf>
    <xf numFmtId="166" fontId="60" fillId="3" borderId="4" xfId="2" applyNumberFormat="1" applyFont="1" applyFill="1" applyBorder="1" applyAlignment="1" applyProtection="1">
      <alignment horizontal="right" vertical="center"/>
      <protection locked="0"/>
    </xf>
    <xf numFmtId="2" fontId="60" fillId="17" borderId="4" xfId="2" applyNumberFormat="1" applyFont="1" applyFill="1" applyBorder="1" applyAlignment="1" applyProtection="1">
      <alignment horizontal="right" vertical="center"/>
    </xf>
    <xf numFmtId="0" fontId="60" fillId="3" borderId="4" xfId="0" applyFont="1" applyFill="1" applyBorder="1" applyAlignment="1" applyProtection="1">
      <alignment horizontal="right" vertical="center"/>
      <protection locked="0"/>
    </xf>
    <xf numFmtId="165" fontId="60" fillId="3" borderId="23" xfId="3" applyFont="1" applyFill="1" applyBorder="1" applyAlignment="1" applyProtection="1">
      <alignment horizontal="right" vertical="center"/>
      <protection locked="0"/>
    </xf>
    <xf numFmtId="166" fontId="60" fillId="3" borderId="23" xfId="2" applyNumberFormat="1" applyFont="1" applyFill="1" applyBorder="1" applyAlignment="1" applyProtection="1">
      <alignment horizontal="right" vertical="center"/>
      <protection locked="0"/>
    </xf>
    <xf numFmtId="2" fontId="60" fillId="17" borderId="23" xfId="2" applyNumberFormat="1" applyFont="1" applyFill="1" applyBorder="1" applyAlignment="1" applyProtection="1">
      <alignment horizontal="right" vertical="center"/>
    </xf>
    <xf numFmtId="0" fontId="60" fillId="3" borderId="23" xfId="0" applyFont="1" applyFill="1" applyBorder="1" applyAlignment="1" applyProtection="1">
      <alignment horizontal="right" vertical="center"/>
      <protection locked="0"/>
    </xf>
    <xf numFmtId="0" fontId="60" fillId="3" borderId="22" xfId="0" applyFont="1" applyFill="1" applyBorder="1" applyAlignment="1" applyProtection="1">
      <alignment horizontal="right" vertical="center"/>
      <protection locked="0"/>
    </xf>
    <xf numFmtId="165" fontId="59" fillId="2" borderId="4" xfId="3" applyFont="1" applyFill="1" applyBorder="1" applyAlignment="1" applyProtection="1">
      <alignment horizontal="center" vertical="center"/>
    </xf>
    <xf numFmtId="166" fontId="59" fillId="2" borderId="4" xfId="2" applyNumberFormat="1" applyFont="1" applyFill="1" applyBorder="1" applyAlignment="1" applyProtection="1">
      <alignment horizontal="center" vertical="center"/>
    </xf>
    <xf numFmtId="2" fontId="59" fillId="2" borderId="4" xfId="0" applyNumberFormat="1" applyFont="1" applyFill="1" applyBorder="1" applyAlignment="1">
      <alignment horizontal="center" vertical="center"/>
    </xf>
    <xf numFmtId="0" fontId="61" fillId="2" borderId="4" xfId="0" applyFont="1" applyFill="1" applyBorder="1" applyAlignment="1">
      <alignment vertical="center"/>
    </xf>
    <xf numFmtId="43" fontId="7" fillId="0" borderId="0" xfId="2" applyFont="1"/>
    <xf numFmtId="0" fontId="5" fillId="2" borderId="0" xfId="0" applyFont="1" applyFill="1" applyAlignment="1">
      <alignment horizontal="right" vertical="center" wrapText="1"/>
    </xf>
    <xf numFmtId="0" fontId="2" fillId="6" borderId="0" xfId="0" applyFont="1" applyFill="1" applyAlignment="1">
      <alignment vertical="top" wrapText="1"/>
    </xf>
    <xf numFmtId="0" fontId="31" fillId="6" borderId="0" xfId="0" applyFont="1" applyFill="1" applyAlignment="1">
      <alignment vertical="center"/>
    </xf>
    <xf numFmtId="0" fontId="2" fillId="6" borderId="0" xfId="0" applyFont="1" applyFill="1" applyAlignment="1">
      <alignment vertical="top"/>
    </xf>
    <xf numFmtId="0" fontId="54" fillId="6" borderId="0" xfId="0" applyFont="1" applyFill="1" applyAlignment="1">
      <alignment vertical="top" wrapText="1"/>
    </xf>
    <xf numFmtId="0" fontId="31" fillId="4" borderId="106" xfId="0" applyFont="1" applyFill="1" applyBorder="1" applyAlignment="1">
      <alignment horizontal="center" vertical="center" wrapText="1"/>
    </xf>
    <xf numFmtId="0" fontId="46" fillId="6" borderId="0" xfId="0" applyFont="1" applyFill="1" applyAlignment="1">
      <alignment horizontal="center" vertical="center" wrapText="1"/>
    </xf>
    <xf numFmtId="165" fontId="21" fillId="6" borderId="0" xfId="3" applyFont="1" applyFill="1" applyBorder="1" applyAlignment="1">
      <alignment horizontal="right" vertical="center" wrapText="1"/>
    </xf>
    <xf numFmtId="0" fontId="31" fillId="4" borderId="159" xfId="0" applyFont="1" applyFill="1" applyBorder="1" applyAlignment="1">
      <alignment vertical="center"/>
    </xf>
    <xf numFmtId="0" fontId="5" fillId="2" borderId="139" xfId="0" applyFont="1" applyFill="1" applyBorder="1" applyAlignment="1">
      <alignment horizontal="right" vertical="center" wrapText="1"/>
    </xf>
    <xf numFmtId="0" fontId="46" fillId="4" borderId="48" xfId="0" applyFont="1" applyFill="1" applyBorder="1" applyAlignment="1">
      <alignment horizontal="center" vertical="center" wrapText="1"/>
    </xf>
    <xf numFmtId="0" fontId="12" fillId="6" borderId="45" xfId="0" applyFont="1" applyFill="1" applyBorder="1" applyAlignment="1">
      <alignment vertical="center" wrapText="1"/>
    </xf>
    <xf numFmtId="0" fontId="46" fillId="4" borderId="66" xfId="0" applyFont="1" applyFill="1" applyBorder="1" applyAlignment="1">
      <alignment horizontal="center" vertical="center" wrapText="1"/>
    </xf>
    <xf numFmtId="165" fontId="53" fillId="17" borderId="163" xfId="3" applyFont="1" applyFill="1" applyBorder="1" applyAlignment="1">
      <alignment horizontal="right" vertical="center" wrapText="1"/>
    </xf>
    <xf numFmtId="0" fontId="44" fillId="6" borderId="44" xfId="0" applyFont="1" applyFill="1" applyBorder="1"/>
    <xf numFmtId="0" fontId="12" fillId="3" borderId="0" xfId="0" applyFont="1" applyFill="1" applyAlignment="1">
      <alignment vertical="center" wrapText="1"/>
    </xf>
    <xf numFmtId="0" fontId="46" fillId="3" borderId="0" xfId="0" applyFont="1" applyFill="1" applyAlignment="1">
      <alignment horizontal="center" vertical="center" wrapText="1"/>
    </xf>
    <xf numFmtId="0" fontId="54" fillId="6" borderId="0" xfId="0" applyFont="1" applyFill="1" applyAlignment="1">
      <alignment horizontal="center" vertical="top" wrapText="1"/>
    </xf>
    <xf numFmtId="0" fontId="56" fillId="6" borderId="131" xfId="0" applyFont="1" applyFill="1" applyBorder="1" applyAlignment="1">
      <alignment horizontal="right" vertical="center" wrapText="1"/>
    </xf>
    <xf numFmtId="0" fontId="54" fillId="6" borderId="131" xfId="0" applyFont="1" applyFill="1" applyBorder="1" applyAlignment="1">
      <alignment horizontal="center" vertical="top" wrapText="1"/>
    </xf>
    <xf numFmtId="0" fontId="54" fillId="6" borderId="131" xfId="0" applyFont="1" applyFill="1" applyBorder="1" applyAlignment="1">
      <alignment vertical="top" wrapText="1"/>
    </xf>
    <xf numFmtId="0" fontId="46" fillId="6" borderId="131" xfId="0" applyFont="1" applyFill="1" applyBorder="1" applyAlignment="1">
      <alignment horizontal="center" vertical="center" wrapText="1"/>
    </xf>
    <xf numFmtId="165" fontId="21" fillId="6" borderId="131" xfId="3" applyFont="1" applyFill="1" applyBorder="1" applyAlignment="1">
      <alignment horizontal="right" vertical="center" wrapText="1"/>
    </xf>
    <xf numFmtId="165" fontId="21" fillId="3" borderId="126" xfId="3" applyFont="1" applyFill="1" applyBorder="1" applyAlignment="1">
      <alignment horizontal="right" vertical="center" wrapText="1"/>
    </xf>
    <xf numFmtId="165" fontId="21" fillId="3" borderId="128" xfId="3" applyFont="1" applyFill="1" applyBorder="1" applyAlignment="1">
      <alignment horizontal="right" vertical="center" wrapText="1"/>
    </xf>
    <xf numFmtId="0" fontId="0" fillId="6" borderId="134" xfId="0" applyFill="1" applyBorder="1"/>
    <xf numFmtId="0" fontId="62" fillId="5" borderId="44" xfId="0" applyFont="1" applyFill="1" applyBorder="1"/>
    <xf numFmtId="0" fontId="62" fillId="5" borderId="0" xfId="0" applyFont="1" applyFill="1"/>
    <xf numFmtId="0" fontId="62" fillId="6" borderId="0" xfId="0" applyFont="1" applyFill="1"/>
    <xf numFmtId="0" fontId="59" fillId="4" borderId="117" xfId="0" applyFont="1" applyFill="1" applyBorder="1" applyAlignment="1">
      <alignment horizontal="center" vertical="center" wrapText="1"/>
    </xf>
    <xf numFmtId="0" fontId="59" fillId="4" borderId="0" xfId="0" applyFont="1" applyFill="1" applyAlignment="1">
      <alignment horizontal="center" vertical="center" wrapText="1"/>
    </xf>
    <xf numFmtId="166" fontId="60" fillId="3" borderId="10" xfId="2" applyNumberFormat="1" applyFont="1" applyFill="1" applyBorder="1" applyAlignment="1">
      <alignment horizontal="center" vertical="center" wrapText="1"/>
    </xf>
    <xf numFmtId="170" fontId="60" fillId="17" borderId="2" xfId="0" applyNumberFormat="1" applyFont="1" applyFill="1" applyBorder="1" applyAlignment="1">
      <alignment horizontal="center" vertical="center" wrapText="1"/>
    </xf>
    <xf numFmtId="4" fontId="60" fillId="17" borderId="110" xfId="0" applyNumberFormat="1" applyFont="1" applyFill="1" applyBorder="1" applyAlignment="1">
      <alignment horizontal="center" vertical="center" wrapText="1"/>
    </xf>
    <xf numFmtId="4" fontId="60" fillId="17" borderId="115" xfId="0" applyNumberFormat="1" applyFont="1" applyFill="1" applyBorder="1" applyAlignment="1">
      <alignment horizontal="center" vertical="center" wrapText="1"/>
    </xf>
    <xf numFmtId="166" fontId="60" fillId="3" borderId="21" xfId="2" applyNumberFormat="1" applyFont="1" applyFill="1" applyBorder="1" applyAlignment="1">
      <alignment horizontal="center" vertical="center" wrapText="1"/>
    </xf>
    <xf numFmtId="4" fontId="60" fillId="17" borderId="66" xfId="0" applyNumberFormat="1" applyFont="1" applyFill="1" applyBorder="1" applyAlignment="1">
      <alignment horizontal="center" vertical="center" wrapText="1"/>
    </xf>
    <xf numFmtId="170" fontId="40" fillId="17" borderId="10" xfId="0" applyNumberFormat="1" applyFont="1" applyFill="1" applyBorder="1" applyAlignment="1">
      <alignment horizontal="center" vertical="center" wrapText="1"/>
    </xf>
    <xf numFmtId="2" fontId="40" fillId="17" borderId="118" xfId="0" applyNumberFormat="1" applyFont="1" applyFill="1" applyBorder="1" applyAlignment="1">
      <alignment horizontal="center" vertical="center" wrapText="1"/>
    </xf>
    <xf numFmtId="2" fontId="40" fillId="17" borderId="10" xfId="0" applyNumberFormat="1" applyFont="1" applyFill="1" applyBorder="1" applyAlignment="1">
      <alignment horizontal="center" vertical="center" wrapText="1"/>
    </xf>
    <xf numFmtId="0" fontId="24" fillId="4" borderId="117" xfId="0" applyFont="1" applyFill="1" applyBorder="1" applyAlignment="1">
      <alignment horizontal="center" vertical="center" wrapText="1"/>
    </xf>
    <xf numFmtId="0" fontId="24" fillId="4" borderId="53" xfId="0" applyFont="1" applyFill="1" applyBorder="1" applyAlignment="1">
      <alignment horizontal="center" vertical="center" wrapText="1"/>
    </xf>
    <xf numFmtId="0" fontId="24" fillId="4" borderId="116" xfId="0" applyFont="1" applyFill="1" applyBorder="1" applyAlignment="1">
      <alignment horizontal="center" vertical="center" wrapText="1"/>
    </xf>
    <xf numFmtId="166" fontId="24" fillId="4" borderId="20" xfId="2" applyNumberFormat="1" applyFont="1" applyFill="1" applyBorder="1"/>
    <xf numFmtId="0" fontId="24" fillId="4" borderId="60" xfId="0" applyFont="1" applyFill="1" applyBorder="1" applyAlignment="1">
      <alignment horizontal="center" vertical="center" wrapText="1"/>
    </xf>
    <xf numFmtId="0" fontId="24" fillId="4" borderId="52" xfId="0" applyFont="1" applyFill="1" applyBorder="1" applyAlignment="1">
      <alignment horizontal="center" vertical="center" wrapText="1"/>
    </xf>
    <xf numFmtId="3" fontId="40" fillId="17" borderId="10" xfId="0" applyNumberFormat="1" applyFont="1" applyFill="1" applyBorder="1" applyAlignment="1">
      <alignment horizontal="center" vertical="center" wrapText="1"/>
    </xf>
    <xf numFmtId="0" fontId="24" fillId="4" borderId="20" xfId="0" applyFont="1" applyFill="1" applyBorder="1"/>
    <xf numFmtId="167" fontId="24" fillId="4" borderId="20" xfId="3" applyNumberFormat="1" applyFont="1" applyFill="1" applyBorder="1"/>
    <xf numFmtId="3" fontId="24" fillId="4" borderId="20" xfId="0" applyNumberFormat="1" applyFont="1" applyFill="1" applyBorder="1"/>
    <xf numFmtId="0" fontId="63" fillId="4" borderId="79" xfId="0" applyFont="1" applyFill="1" applyBorder="1" applyAlignment="1">
      <alignment horizontal="center" vertical="center" wrapText="1"/>
    </xf>
    <xf numFmtId="0" fontId="63" fillId="4" borderId="135" xfId="0" applyFont="1" applyFill="1" applyBorder="1" applyAlignment="1">
      <alignment horizontal="center" vertical="center" wrapText="1"/>
    </xf>
    <xf numFmtId="0" fontId="63" fillId="4" borderId="66" xfId="0" applyFont="1" applyFill="1" applyBorder="1" applyAlignment="1">
      <alignment horizontal="center" vertical="center" wrapText="1"/>
    </xf>
    <xf numFmtId="0" fontId="60" fillId="6" borderId="0" xfId="0" applyFont="1" applyFill="1" applyAlignment="1">
      <alignment vertical="center" wrapText="1"/>
    </xf>
    <xf numFmtId="9" fontId="40" fillId="6" borderId="0" xfId="0" applyNumberFormat="1" applyFont="1" applyFill="1" applyAlignment="1">
      <alignment vertical="center" wrapText="1"/>
    </xf>
    <xf numFmtId="2" fontId="24" fillId="6" borderId="0" xfId="1" applyNumberFormat="1" applyFont="1" applyFill="1" applyBorder="1" applyAlignment="1"/>
    <xf numFmtId="0" fontId="62" fillId="6" borderId="44" xfId="0" applyFont="1" applyFill="1" applyBorder="1"/>
    <xf numFmtId="0" fontId="59" fillId="4" borderId="138" xfId="0" applyFont="1" applyFill="1" applyBorder="1" applyAlignment="1">
      <alignment horizontal="center" vertical="center" wrapText="1"/>
    </xf>
    <xf numFmtId="0" fontId="59" fillId="4" borderId="53" xfId="0" applyFont="1" applyFill="1" applyBorder="1" applyAlignment="1">
      <alignment horizontal="center" vertical="center" wrapText="1"/>
    </xf>
    <xf numFmtId="0" fontId="65" fillId="6" borderId="44" xfId="0" applyFont="1" applyFill="1" applyBorder="1" applyAlignment="1">
      <alignment vertical="center"/>
    </xf>
    <xf numFmtId="0" fontId="59" fillId="4" borderId="19" xfId="0" applyFont="1" applyFill="1" applyBorder="1" applyAlignment="1">
      <alignment horizontal="center" vertical="center"/>
    </xf>
    <xf numFmtId="165" fontId="59" fillId="4" borderId="20" xfId="3" applyFont="1" applyFill="1" applyBorder="1" applyAlignment="1">
      <alignment horizontal="center" vertical="center"/>
    </xf>
    <xf numFmtId="166" fontId="59" fillId="4" borderId="20" xfId="2" applyNumberFormat="1" applyFont="1" applyFill="1" applyBorder="1" applyAlignment="1">
      <alignment horizontal="center" vertical="center"/>
    </xf>
    <xf numFmtId="9" fontId="59" fillId="4" borderId="20" xfId="1" applyFont="1" applyFill="1" applyBorder="1" applyAlignment="1">
      <alignment horizontal="center" vertical="center"/>
    </xf>
    <xf numFmtId="4" fontId="59" fillId="4" borderId="51" xfId="1" applyNumberFormat="1" applyFont="1" applyFill="1" applyBorder="1" applyAlignment="1">
      <alignment horizontal="center" vertical="center"/>
    </xf>
    <xf numFmtId="2" fontId="59" fillId="4" borderId="112" xfId="1" applyNumberFormat="1" applyFont="1" applyFill="1" applyBorder="1" applyAlignment="1">
      <alignment horizontal="center" vertical="center"/>
    </xf>
    <xf numFmtId="0" fontId="62" fillId="4" borderId="113" xfId="0" applyFont="1" applyFill="1" applyBorder="1" applyAlignment="1">
      <alignment horizontal="center" vertical="center"/>
    </xf>
    <xf numFmtId="0" fontId="62" fillId="4" borderId="156" xfId="0" applyFont="1" applyFill="1" applyBorder="1" applyAlignment="1">
      <alignment horizontal="center" vertical="center"/>
    </xf>
    <xf numFmtId="165" fontId="24" fillId="4" borderId="20" xfId="3" applyFont="1" applyFill="1" applyBorder="1" applyAlignment="1">
      <alignment horizontal="center" vertical="center"/>
    </xf>
    <xf numFmtId="166" fontId="24" fillId="4" borderId="20" xfId="2" applyNumberFormat="1" applyFont="1" applyFill="1" applyBorder="1" applyAlignment="1">
      <alignment horizontal="center" vertical="center"/>
    </xf>
    <xf numFmtId="9" fontId="24" fillId="4" borderId="20" xfId="1" applyFont="1" applyFill="1" applyBorder="1" applyAlignment="1">
      <alignment horizontal="center" vertical="center"/>
    </xf>
    <xf numFmtId="1" fontId="24" fillId="4" borderId="20" xfId="2" applyNumberFormat="1" applyFont="1" applyFill="1" applyBorder="1" applyAlignment="1">
      <alignment horizontal="center" vertical="center"/>
    </xf>
    <xf numFmtId="2" fontId="24" fillId="4" borderId="20" xfId="0" applyNumberFormat="1" applyFont="1" applyFill="1" applyBorder="1" applyAlignment="1">
      <alignment horizontal="center" vertical="center"/>
    </xf>
    <xf numFmtId="2" fontId="24" fillId="4" borderId="20" xfId="1" applyNumberFormat="1" applyFont="1" applyFill="1" applyBorder="1" applyAlignment="1">
      <alignment horizontal="center" vertical="center"/>
    </xf>
    <xf numFmtId="2" fontId="24" fillId="4" borderId="111" xfId="1" applyNumberFormat="1" applyFont="1" applyFill="1" applyBorder="1" applyAlignment="1">
      <alignment horizontal="center" vertical="center"/>
    </xf>
    <xf numFmtId="0" fontId="24" fillId="6" borderId="0" xfId="0" applyFont="1" applyFill="1" applyAlignment="1">
      <alignment vertical="center"/>
    </xf>
    <xf numFmtId="0" fontId="24" fillId="4" borderId="20" xfId="0" applyFont="1" applyFill="1" applyBorder="1" applyAlignment="1">
      <alignment horizontal="center" vertical="center"/>
    </xf>
    <xf numFmtId="9" fontId="0" fillId="6" borderId="0" xfId="1" applyFont="1" applyFill="1" applyBorder="1"/>
    <xf numFmtId="2" fontId="40" fillId="17" borderId="2" xfId="0" applyNumberFormat="1" applyFont="1" applyFill="1" applyBorder="1" applyAlignment="1">
      <alignment horizontal="center" vertical="center" wrapText="1"/>
    </xf>
    <xf numFmtId="0" fontId="24" fillId="4" borderId="46" xfId="0" applyFont="1" applyFill="1" applyBorder="1" applyAlignment="1">
      <alignment horizontal="center" vertical="center" wrapText="1"/>
    </xf>
    <xf numFmtId="9" fontId="24" fillId="4" borderId="164" xfId="1" applyFont="1" applyFill="1" applyBorder="1"/>
    <xf numFmtId="0" fontId="24" fillId="4" borderId="65" xfId="0" applyFont="1" applyFill="1" applyBorder="1" applyAlignment="1">
      <alignment horizontal="center" vertical="center" wrapText="1"/>
    </xf>
    <xf numFmtId="0" fontId="69" fillId="2" borderId="76" xfId="0" applyFont="1" applyFill="1" applyBorder="1" applyAlignment="1">
      <alignment horizontal="center" vertical="center" wrapText="1"/>
    </xf>
    <xf numFmtId="0" fontId="69" fillId="2" borderId="0" xfId="0" applyFont="1" applyFill="1" applyAlignment="1">
      <alignment horizontal="center" vertical="center" wrapText="1"/>
    </xf>
    <xf numFmtId="0" fontId="69" fillId="2" borderId="52" xfId="0" applyFont="1" applyFill="1" applyBorder="1" applyAlignment="1">
      <alignment horizontal="center" vertical="center" wrapText="1"/>
    </xf>
    <xf numFmtId="0" fontId="69" fillId="2" borderId="63" xfId="0" applyFont="1" applyFill="1" applyBorder="1" applyAlignment="1">
      <alignment horizontal="center" vertical="center" wrapText="1"/>
    </xf>
    <xf numFmtId="2" fontId="68" fillId="17" borderId="46" xfId="0" applyNumberFormat="1" applyFont="1" applyFill="1" applyBorder="1" applyAlignment="1">
      <alignment vertical="center" wrapText="1"/>
    </xf>
    <xf numFmtId="165" fontId="7" fillId="0" borderId="0" xfId="3" applyFont="1"/>
    <xf numFmtId="165" fontId="7" fillId="0" borderId="0" xfId="0" applyNumberFormat="1" applyFont="1"/>
    <xf numFmtId="0" fontId="70" fillId="6" borderId="0" xfId="0" applyFont="1" applyFill="1" applyAlignment="1">
      <alignment vertical="center" wrapText="1"/>
    </xf>
    <xf numFmtId="0" fontId="56" fillId="16" borderId="94" xfId="0" applyFont="1" applyFill="1" applyBorder="1" applyAlignment="1">
      <alignment vertical="center" wrapText="1"/>
    </xf>
    <xf numFmtId="0" fontId="60" fillId="3" borderId="87" xfId="0" applyFont="1" applyFill="1" applyBorder="1" applyAlignment="1" applyProtection="1">
      <alignment horizontal="center" vertical="center" wrapText="1"/>
      <protection locked="0"/>
    </xf>
    <xf numFmtId="0" fontId="56" fillId="16" borderId="94" xfId="0" applyFont="1" applyFill="1" applyBorder="1" applyAlignment="1">
      <alignment vertical="top" wrapText="1"/>
    </xf>
    <xf numFmtId="0" fontId="60" fillId="3" borderId="89" xfId="0" applyFont="1" applyFill="1" applyBorder="1" applyAlignment="1" applyProtection="1">
      <alignment horizontal="center" vertical="center" wrapText="1"/>
      <protection locked="0"/>
    </xf>
    <xf numFmtId="0" fontId="60" fillId="3" borderId="88" xfId="0" applyFont="1" applyFill="1" applyBorder="1" applyAlignment="1" applyProtection="1">
      <alignment horizontal="center" vertical="center" wrapText="1"/>
      <protection locked="0"/>
    </xf>
    <xf numFmtId="0" fontId="60" fillId="3" borderId="90" xfId="0" applyFont="1" applyFill="1" applyBorder="1" applyAlignment="1" applyProtection="1">
      <alignment horizontal="center" vertical="center" wrapText="1"/>
      <protection locked="0"/>
    </xf>
    <xf numFmtId="0" fontId="56" fillId="16" borderId="30" xfId="0" applyFont="1" applyFill="1" applyBorder="1" applyAlignment="1">
      <alignment vertical="center" wrapText="1"/>
    </xf>
    <xf numFmtId="0" fontId="56" fillId="16" borderId="95" xfId="0" applyFont="1" applyFill="1" applyBorder="1" applyAlignment="1">
      <alignment horizontal="left" vertical="center" wrapText="1"/>
    </xf>
    <xf numFmtId="0" fontId="60" fillId="3" borderId="96" xfId="0" applyFont="1" applyFill="1" applyBorder="1" applyAlignment="1" applyProtection="1">
      <alignment horizontal="center" vertical="center" wrapText="1"/>
      <protection locked="0"/>
    </xf>
    <xf numFmtId="0" fontId="56" fillId="12" borderId="84" xfId="0" applyFont="1" applyFill="1" applyBorder="1" applyAlignment="1">
      <alignment horizontal="left" vertical="center" wrapText="1"/>
    </xf>
    <xf numFmtId="0" fontId="56" fillId="12" borderId="82" xfId="0" applyFont="1" applyFill="1" applyBorder="1" applyAlignment="1">
      <alignment horizontal="left" vertical="center" wrapText="1"/>
    </xf>
    <xf numFmtId="0" fontId="56" fillId="12" borderId="85" xfId="0" applyFont="1" applyFill="1" applyBorder="1" applyAlignment="1">
      <alignment horizontal="left" vertical="center" wrapText="1"/>
    </xf>
    <xf numFmtId="0" fontId="56" fillId="12" borderId="83" xfId="0" applyFont="1" applyFill="1" applyBorder="1" applyAlignment="1">
      <alignment horizontal="left" vertical="center" wrapText="1"/>
    </xf>
    <xf numFmtId="0" fontId="56" fillId="4" borderId="58" xfId="0" applyFont="1" applyFill="1" applyBorder="1" applyAlignment="1">
      <alignment vertical="center" wrapText="1"/>
    </xf>
    <xf numFmtId="0" fontId="59" fillId="2" borderId="68" xfId="0" applyFont="1" applyFill="1" applyBorder="1" applyAlignment="1">
      <alignment horizontal="center" vertical="center" wrapText="1"/>
    </xf>
    <xf numFmtId="0" fontId="59" fillId="2" borderId="69" xfId="0" applyFont="1" applyFill="1" applyBorder="1" applyAlignment="1">
      <alignment horizontal="center" vertical="center" wrapText="1"/>
    </xf>
    <xf numFmtId="0" fontId="60" fillId="3" borderId="67" xfId="0" applyFont="1" applyFill="1" applyBorder="1" applyAlignment="1" applyProtection="1">
      <alignment horizontal="center" vertical="center" wrapText="1"/>
      <protection locked="0"/>
    </xf>
    <xf numFmtId="0" fontId="60" fillId="3" borderId="43" xfId="0" applyFont="1" applyFill="1" applyBorder="1" applyAlignment="1" applyProtection="1">
      <alignment horizontal="center" vertical="center" wrapText="1"/>
      <protection locked="0"/>
    </xf>
    <xf numFmtId="0" fontId="60" fillId="3" borderId="75" xfId="0" applyFont="1" applyFill="1" applyBorder="1" applyAlignment="1" applyProtection="1">
      <alignment horizontal="center" vertical="center" wrapText="1"/>
      <protection locked="0"/>
    </xf>
    <xf numFmtId="0" fontId="60" fillId="3" borderId="18" xfId="0" applyFont="1" applyFill="1" applyBorder="1" applyAlignment="1" applyProtection="1">
      <alignment horizontal="center" vertical="center" wrapText="1"/>
      <protection locked="0"/>
    </xf>
    <xf numFmtId="0" fontId="59" fillId="2" borderId="133" xfId="0" applyFont="1" applyFill="1" applyBorder="1" applyAlignment="1">
      <alignment vertical="center" wrapText="1"/>
    </xf>
    <xf numFmtId="166" fontId="60" fillId="3" borderId="51" xfId="2" applyNumberFormat="1" applyFont="1" applyFill="1" applyBorder="1" applyAlignment="1" applyProtection="1">
      <alignment vertical="center"/>
      <protection locked="0"/>
    </xf>
    <xf numFmtId="0" fontId="59" fillId="2" borderId="66" xfId="0" applyFont="1" applyFill="1" applyBorder="1" applyAlignment="1">
      <alignment vertical="center" wrapText="1"/>
    </xf>
    <xf numFmtId="2" fontId="60" fillId="17" borderId="51" xfId="0" applyNumberFormat="1" applyFont="1" applyFill="1" applyBorder="1" applyAlignment="1" applyProtection="1">
      <alignment vertical="center" wrapText="1"/>
      <protection locked="0"/>
    </xf>
    <xf numFmtId="0" fontId="56" fillId="11" borderId="100" xfId="0" applyFont="1" applyFill="1" applyBorder="1" applyAlignment="1">
      <alignment vertical="top" wrapText="1"/>
    </xf>
    <xf numFmtId="0" fontId="60" fillId="3" borderId="146" xfId="0" applyFont="1" applyFill="1" applyBorder="1" applyAlignment="1" applyProtection="1">
      <alignment vertical="center" wrapText="1"/>
      <protection locked="0"/>
    </xf>
    <xf numFmtId="0" fontId="60" fillId="3" borderId="147" xfId="0" applyFont="1" applyFill="1" applyBorder="1" applyAlignment="1" applyProtection="1">
      <alignment vertical="center" wrapText="1"/>
      <protection locked="0"/>
    </xf>
    <xf numFmtId="0" fontId="60" fillId="3" borderId="102" xfId="0" applyFont="1" applyFill="1" applyBorder="1" applyAlignment="1" applyProtection="1">
      <alignment vertical="center" wrapText="1"/>
      <protection locked="0"/>
    </xf>
    <xf numFmtId="0" fontId="60" fillId="3" borderId="74" xfId="0" applyFont="1" applyFill="1" applyBorder="1" applyAlignment="1" applyProtection="1">
      <alignment vertical="center" wrapText="1"/>
      <protection locked="0"/>
    </xf>
    <xf numFmtId="0" fontId="56" fillId="11" borderId="101" xfId="0" applyFont="1" applyFill="1" applyBorder="1" applyAlignment="1">
      <alignment vertical="top" wrapText="1"/>
    </xf>
    <xf numFmtId="0" fontId="60" fillId="3" borderId="104" xfId="0" applyFont="1" applyFill="1" applyBorder="1" applyAlignment="1" applyProtection="1">
      <alignment vertical="center" wrapText="1"/>
      <protection locked="0"/>
    </xf>
    <xf numFmtId="0" fontId="59" fillId="11" borderId="145" xfId="0" applyFont="1" applyFill="1" applyBorder="1" applyAlignment="1">
      <alignment horizontal="center" vertical="center"/>
    </xf>
    <xf numFmtId="0" fontId="59" fillId="11" borderId="149" xfId="0" applyFont="1" applyFill="1" applyBorder="1" applyAlignment="1">
      <alignment horizontal="center" vertical="center"/>
    </xf>
    <xf numFmtId="0" fontId="59" fillId="11" borderId="105" xfId="0" applyFont="1" applyFill="1" applyBorder="1" applyAlignment="1">
      <alignment horizontal="center" vertical="center"/>
    </xf>
    <xf numFmtId="0" fontId="75" fillId="2" borderId="77" xfId="0" applyFont="1" applyFill="1" applyBorder="1"/>
    <xf numFmtId="0" fontId="75" fillId="2" borderId="48" xfId="0" applyFont="1" applyFill="1" applyBorder="1" applyAlignment="1">
      <alignment horizontal="center" vertical="center"/>
    </xf>
    <xf numFmtId="0" fontId="76" fillId="4" borderId="56" xfId="0" applyFont="1" applyFill="1" applyBorder="1" applyAlignment="1">
      <alignment horizontal="center" vertical="center"/>
    </xf>
    <xf numFmtId="0" fontId="76" fillId="4" borderId="170" xfId="0" applyFont="1" applyFill="1" applyBorder="1" applyAlignment="1">
      <alignment horizontal="center" vertical="center" wrapText="1"/>
    </xf>
    <xf numFmtId="0" fontId="76" fillId="4" borderId="172" xfId="0" applyFont="1" applyFill="1" applyBorder="1" applyAlignment="1">
      <alignment horizontal="center" vertical="center" wrapText="1"/>
    </xf>
    <xf numFmtId="0" fontId="40" fillId="0" borderId="131" xfId="0" applyFont="1" applyBorder="1"/>
    <xf numFmtId="171" fontId="11" fillId="2" borderId="52" xfId="3" applyNumberFormat="1" applyFont="1" applyFill="1" applyBorder="1" applyAlignment="1">
      <alignment horizontal="center" vertical="center" wrapText="1"/>
    </xf>
    <xf numFmtId="43" fontId="7" fillId="0" borderId="0" xfId="0" applyNumberFormat="1" applyFont="1"/>
    <xf numFmtId="0" fontId="45" fillId="3" borderId="126" xfId="0" applyFont="1" applyFill="1" applyBorder="1" applyAlignment="1">
      <alignment vertical="top"/>
    </xf>
    <xf numFmtId="0" fontId="45" fillId="3" borderId="128" xfId="0" applyFont="1" applyFill="1" applyBorder="1" applyAlignment="1">
      <alignment vertical="top"/>
    </xf>
    <xf numFmtId="0" fontId="24" fillId="3" borderId="128" xfId="0" applyFont="1" applyFill="1" applyBorder="1"/>
    <xf numFmtId="9" fontId="60" fillId="17" borderId="27" xfId="1" applyFont="1" applyFill="1" applyBorder="1" applyAlignment="1" applyProtection="1">
      <alignment horizontal="right" vertical="center"/>
    </xf>
    <xf numFmtId="9" fontId="60" fillId="17" borderId="173" xfId="1" applyFont="1" applyFill="1" applyBorder="1" applyAlignment="1" applyProtection="1">
      <alignment horizontal="right" vertical="center"/>
    </xf>
    <xf numFmtId="9" fontId="60" fillId="17" borderId="174" xfId="1" applyFont="1" applyFill="1" applyBorder="1" applyAlignment="1" applyProtection="1">
      <alignment horizontal="right" vertical="center"/>
    </xf>
    <xf numFmtId="9" fontId="60" fillId="17" borderId="118" xfId="1" applyFont="1" applyFill="1" applyBorder="1" applyAlignment="1" applyProtection="1">
      <alignment horizontal="right" vertical="center"/>
    </xf>
    <xf numFmtId="0" fontId="59" fillId="4" borderId="175" xfId="0" applyFont="1" applyFill="1" applyBorder="1" applyAlignment="1">
      <alignment horizontal="center" vertical="center" wrapText="1"/>
    </xf>
    <xf numFmtId="10" fontId="7" fillId="0" borderId="0" xfId="1" applyNumberFormat="1" applyFont="1" applyAlignment="1">
      <alignment vertical="center"/>
    </xf>
    <xf numFmtId="0" fontId="60" fillId="3" borderId="0" xfId="0" applyFont="1" applyFill="1" applyAlignment="1" applyProtection="1">
      <alignment horizontal="center" vertical="center" wrapText="1"/>
      <protection locked="0"/>
    </xf>
    <xf numFmtId="0" fontId="78" fillId="3" borderId="0" xfId="0" applyFont="1" applyFill="1" applyAlignment="1">
      <alignment vertical="center" wrapText="1"/>
    </xf>
    <xf numFmtId="0" fontId="56" fillId="4" borderId="176" xfId="0" applyFont="1" applyFill="1" applyBorder="1" applyAlignment="1">
      <alignment horizontal="right" vertical="center" wrapText="1"/>
    </xf>
    <xf numFmtId="0" fontId="79" fillId="3" borderId="0" xfId="0" applyFont="1" applyFill="1"/>
    <xf numFmtId="0" fontId="67" fillId="6" borderId="0" xfId="0" applyFont="1" applyFill="1" applyAlignment="1">
      <alignment horizontal="center" vertical="center" wrapText="1"/>
    </xf>
    <xf numFmtId="0" fontId="67" fillId="6" borderId="58" xfId="0" applyFont="1" applyFill="1" applyBorder="1" applyAlignment="1">
      <alignment horizontal="center" vertical="center" wrapText="1"/>
    </xf>
    <xf numFmtId="0" fontId="56" fillId="4" borderId="3" xfId="0" applyFont="1" applyFill="1" applyBorder="1" applyAlignment="1">
      <alignment vertical="center" wrapText="1"/>
    </xf>
    <xf numFmtId="0" fontId="66" fillId="6" borderId="0" xfId="0" applyFont="1" applyFill="1"/>
    <xf numFmtId="0" fontId="56" fillId="4" borderId="186" xfId="0" applyFont="1" applyFill="1" applyBorder="1" applyAlignment="1">
      <alignment vertical="center" wrapText="1"/>
    </xf>
    <xf numFmtId="0" fontId="81" fillId="2" borderId="187" xfId="0" applyFont="1" applyFill="1" applyBorder="1" applyAlignment="1">
      <alignment vertical="center" wrapText="1"/>
    </xf>
    <xf numFmtId="0" fontId="56" fillId="4" borderId="188" xfId="0" applyFont="1" applyFill="1" applyBorder="1" applyAlignment="1">
      <alignment vertical="center" wrapText="1"/>
    </xf>
    <xf numFmtId="0" fontId="67" fillId="2" borderId="31" xfId="0" applyFont="1" applyFill="1" applyBorder="1" applyAlignment="1">
      <alignment vertical="center" wrapText="1"/>
    </xf>
    <xf numFmtId="0" fontId="81" fillId="2" borderId="189" xfId="0" applyFont="1" applyFill="1" applyBorder="1" applyAlignment="1">
      <alignment vertical="center" wrapText="1"/>
    </xf>
    <xf numFmtId="0" fontId="67" fillId="2" borderId="191" xfId="0" applyFont="1" applyFill="1" applyBorder="1" applyAlignment="1">
      <alignment vertical="center" wrapText="1"/>
    </xf>
    <xf numFmtId="0" fontId="67" fillId="2" borderId="190" xfId="0" applyFont="1" applyFill="1" applyBorder="1" applyAlignment="1">
      <alignment vertical="center" wrapText="1"/>
    </xf>
    <xf numFmtId="0" fontId="81" fillId="2" borderId="192" xfId="0" applyFont="1" applyFill="1" applyBorder="1" applyAlignment="1">
      <alignment vertical="center" wrapText="1"/>
    </xf>
    <xf numFmtId="0" fontId="67" fillId="2" borderId="193" xfId="0" applyFont="1" applyFill="1" applyBorder="1" applyAlignment="1">
      <alignment vertical="center" wrapText="1"/>
    </xf>
    <xf numFmtId="0" fontId="81" fillId="2" borderId="194" xfId="0" applyFont="1" applyFill="1" applyBorder="1" applyAlignment="1">
      <alignment vertical="center" wrapText="1"/>
    </xf>
    <xf numFmtId="0" fontId="50" fillId="6" borderId="0" xfId="0" applyFont="1" applyFill="1" applyAlignment="1">
      <alignment vertical="top"/>
    </xf>
    <xf numFmtId="0" fontId="60" fillId="6" borderId="0" xfId="0" applyFont="1" applyFill="1" applyAlignment="1">
      <alignment vertical="center"/>
    </xf>
    <xf numFmtId="0" fontId="74" fillId="17" borderId="56" xfId="0" applyFont="1" applyFill="1" applyBorder="1" applyAlignment="1">
      <alignment horizontal="left" vertical="center" wrapText="1"/>
    </xf>
    <xf numFmtId="2" fontId="74" fillId="17" borderId="56" xfId="0" applyNumberFormat="1" applyFont="1" applyFill="1" applyBorder="1" applyAlignment="1">
      <alignment horizontal="center" vertical="center" wrapText="1"/>
    </xf>
    <xf numFmtId="0" fontId="74" fillId="17" borderId="62" xfId="0" applyFont="1" applyFill="1" applyBorder="1" applyAlignment="1">
      <alignment horizontal="left" vertical="center" wrapText="1"/>
    </xf>
    <xf numFmtId="2" fontId="74" fillId="17" borderId="62" xfId="0" applyNumberFormat="1" applyFont="1" applyFill="1" applyBorder="1" applyAlignment="1">
      <alignment horizontal="center" vertical="center" wrapText="1"/>
    </xf>
    <xf numFmtId="167" fontId="83" fillId="2" borderId="9" xfId="3" applyNumberFormat="1" applyFont="1" applyFill="1" applyBorder="1" applyAlignment="1">
      <alignment horizontal="center" vertical="center"/>
    </xf>
    <xf numFmtId="2" fontId="83" fillId="2" borderId="9" xfId="0" applyNumberFormat="1" applyFont="1" applyFill="1" applyBorder="1" applyAlignment="1">
      <alignment horizontal="center" vertical="center"/>
    </xf>
    <xf numFmtId="0" fontId="74" fillId="3" borderId="56" xfId="0" applyFont="1" applyFill="1" applyBorder="1" applyAlignment="1" applyProtection="1">
      <alignment horizontal="center" wrapText="1"/>
      <protection locked="0"/>
    </xf>
    <xf numFmtId="0" fontId="74" fillId="3" borderId="66" xfId="0" applyFont="1" applyFill="1" applyBorder="1" applyAlignment="1" applyProtection="1">
      <alignment horizontal="center" vertical="center" wrapText="1"/>
      <protection locked="0"/>
    </xf>
    <xf numFmtId="0" fontId="74" fillId="3" borderId="62" xfId="0" applyFont="1" applyFill="1" applyBorder="1" applyAlignment="1" applyProtection="1">
      <alignment horizontal="center" wrapText="1"/>
      <protection locked="0"/>
    </xf>
    <xf numFmtId="0" fontId="74" fillId="3" borderId="73" xfId="0" applyFont="1" applyFill="1" applyBorder="1" applyAlignment="1" applyProtection="1">
      <alignment horizontal="center" vertical="center" wrapText="1"/>
      <protection locked="0"/>
    </xf>
    <xf numFmtId="0" fontId="74" fillId="3" borderId="46" xfId="0" applyFont="1" applyFill="1" applyBorder="1" applyAlignment="1" applyProtection="1">
      <alignment horizontal="center" vertical="center" wrapText="1"/>
      <protection locked="0"/>
    </xf>
    <xf numFmtId="0" fontId="23" fillId="5" borderId="0" xfId="0" applyFont="1" applyFill="1"/>
    <xf numFmtId="0" fontId="41" fillId="5" borderId="0" xfId="0" applyFont="1" applyFill="1"/>
    <xf numFmtId="0" fontId="24" fillId="5" borderId="0" xfId="0" applyFont="1" applyFill="1" applyAlignment="1">
      <alignment horizontal="center" vertical="center"/>
    </xf>
    <xf numFmtId="0" fontId="24" fillId="5" borderId="0" xfId="0" applyFont="1" applyFill="1"/>
    <xf numFmtId="0" fontId="45" fillId="5" borderId="0" xfId="0" applyFont="1" applyFill="1" applyAlignment="1">
      <alignment vertical="top"/>
    </xf>
    <xf numFmtId="0" fontId="23" fillId="5" borderId="131" xfId="0" applyFont="1" applyFill="1" applyBorder="1"/>
    <xf numFmtId="0" fontId="45" fillId="5" borderId="131" xfId="0" applyFont="1" applyFill="1" applyBorder="1" applyAlignment="1">
      <alignment vertical="top"/>
    </xf>
    <xf numFmtId="0" fontId="0" fillId="5" borderId="131" xfId="0" applyFill="1" applyBorder="1"/>
    <xf numFmtId="0" fontId="0" fillId="5" borderId="131" xfId="0" applyFill="1" applyBorder="1" applyAlignment="1">
      <alignment horizontal="center" vertical="center"/>
    </xf>
    <xf numFmtId="0" fontId="40" fillId="5" borderId="0" xfId="0" applyFont="1" applyFill="1"/>
    <xf numFmtId="0" fontId="0" fillId="5" borderId="44" xfId="0" applyFill="1" applyBorder="1" applyAlignment="1">
      <alignment horizontal="center" vertical="center"/>
    </xf>
    <xf numFmtId="0" fontId="30" fillId="5" borderId="0" xfId="0" applyFont="1" applyFill="1" applyAlignment="1">
      <alignment horizontal="center"/>
    </xf>
    <xf numFmtId="0" fontId="0" fillId="5" borderId="0" xfId="0" applyFill="1" applyAlignment="1">
      <alignment vertical="center"/>
    </xf>
    <xf numFmtId="0" fontId="45" fillId="5" borderId="0" xfId="0" applyFont="1" applyFill="1" applyAlignment="1">
      <alignment horizontal="right" vertical="center"/>
    </xf>
    <xf numFmtId="0" fontId="23" fillId="5" borderId="45" xfId="0" applyFont="1" applyFill="1" applyBorder="1" applyAlignment="1">
      <alignment vertical="center"/>
    </xf>
    <xf numFmtId="0" fontId="73" fillId="4" borderId="162" xfId="0" applyFont="1" applyFill="1" applyBorder="1" applyAlignment="1">
      <alignment horizontal="right" vertical="center"/>
    </xf>
    <xf numFmtId="0" fontId="0" fillId="5" borderId="14" xfId="0" applyFill="1" applyBorder="1" applyAlignment="1">
      <alignment vertical="center"/>
    </xf>
    <xf numFmtId="0" fontId="0" fillId="5" borderId="195" xfId="0" applyFill="1" applyBorder="1"/>
    <xf numFmtId="0" fontId="0" fillId="5" borderId="15" xfId="0" applyFill="1" applyBorder="1" applyAlignment="1">
      <alignment vertical="center"/>
    </xf>
    <xf numFmtId="0" fontId="0" fillId="8" borderId="12" xfId="0" applyFill="1" applyBorder="1" applyAlignment="1">
      <alignment horizontal="center" vertical="center"/>
    </xf>
    <xf numFmtId="0" fontId="0" fillId="5" borderId="12" xfId="0" applyFill="1" applyBorder="1" applyAlignment="1">
      <alignment horizontal="center" vertical="center"/>
    </xf>
    <xf numFmtId="0" fontId="60" fillId="3" borderId="54" xfId="0" applyFont="1" applyFill="1" applyBorder="1" applyAlignment="1" applyProtection="1">
      <alignment horizontal="center" vertical="center" wrapText="1"/>
      <protection locked="0"/>
    </xf>
    <xf numFmtId="0" fontId="60" fillId="3" borderId="157" xfId="0" applyFont="1" applyFill="1" applyBorder="1" applyAlignment="1" applyProtection="1">
      <alignment horizontal="center" vertical="center"/>
      <protection locked="0"/>
    </xf>
    <xf numFmtId="0" fontId="60" fillId="3" borderId="158" xfId="0" applyFont="1" applyFill="1" applyBorder="1" applyAlignment="1" applyProtection="1">
      <alignment horizontal="center" vertical="center"/>
      <protection locked="0"/>
    </xf>
    <xf numFmtId="0" fontId="60" fillId="0" borderId="46" xfId="0" applyFont="1" applyBorder="1" applyAlignment="1" applyProtection="1">
      <alignment horizontal="center" vertical="center"/>
      <protection locked="0"/>
    </xf>
    <xf numFmtId="0" fontId="60" fillId="0" borderId="158" xfId="0" applyFont="1" applyBorder="1" applyAlignment="1" applyProtection="1">
      <alignment horizontal="center" vertical="center"/>
      <protection locked="0"/>
    </xf>
    <xf numFmtId="0" fontId="60" fillId="3" borderId="46" xfId="0" applyFont="1" applyFill="1" applyBorder="1" applyAlignment="1" applyProtection="1">
      <alignment horizontal="center" vertical="center"/>
      <protection locked="0"/>
    </xf>
    <xf numFmtId="0" fontId="62" fillId="3" borderId="158" xfId="0" applyFont="1" applyFill="1" applyBorder="1" applyAlignment="1" applyProtection="1">
      <alignment horizontal="center" vertical="center"/>
      <protection locked="0"/>
    </xf>
    <xf numFmtId="14" fontId="60" fillId="3" borderId="158" xfId="0" applyNumberFormat="1" applyFont="1" applyFill="1" applyBorder="1" applyAlignment="1" applyProtection="1">
      <alignment horizontal="center" vertical="center"/>
      <protection locked="0"/>
    </xf>
    <xf numFmtId="0" fontId="61" fillId="0" borderId="2" xfId="0" applyFont="1" applyBorder="1" applyAlignment="1" applyProtection="1">
      <alignment horizontal="right" vertical="center" wrapText="1"/>
      <protection locked="0"/>
    </xf>
    <xf numFmtId="0" fontId="2" fillId="0" borderId="54" xfId="0" applyFont="1" applyBorder="1" applyAlignment="1" applyProtection="1">
      <alignment horizontal="center" vertical="top"/>
      <protection locked="0"/>
    </xf>
    <xf numFmtId="0" fontId="61" fillId="0" borderId="21" xfId="0" applyFont="1" applyBorder="1" applyAlignment="1" applyProtection="1">
      <alignment horizontal="right" vertical="center" wrapText="1"/>
      <protection locked="0"/>
    </xf>
    <xf numFmtId="0" fontId="2" fillId="0" borderId="160" xfId="0" applyFont="1" applyBorder="1" applyAlignment="1" applyProtection="1">
      <alignment horizontal="center" vertical="top"/>
      <protection locked="0"/>
    </xf>
    <xf numFmtId="0" fontId="61" fillId="0" borderId="37" xfId="0" applyFont="1" applyBorder="1" applyAlignment="1" applyProtection="1">
      <alignment horizontal="right" vertical="center" wrapText="1"/>
      <protection locked="0"/>
    </xf>
    <xf numFmtId="0" fontId="2" fillId="0" borderId="161" xfId="0" applyFont="1" applyBorder="1" applyAlignment="1" applyProtection="1">
      <alignment horizontal="center" vertical="top" wrapText="1"/>
      <protection locked="0"/>
    </xf>
    <xf numFmtId="0" fontId="2" fillId="0" borderId="161" xfId="0" applyFont="1" applyBorder="1" applyAlignment="1" applyProtection="1">
      <alignment horizontal="center" vertical="top"/>
      <protection locked="0"/>
    </xf>
    <xf numFmtId="0" fontId="54" fillId="0" borderId="161" xfId="0" applyFont="1" applyBorder="1" applyAlignment="1" applyProtection="1">
      <alignment horizontal="center" vertical="top" wrapText="1"/>
      <protection locked="0"/>
    </xf>
    <xf numFmtId="167" fontId="40" fillId="0" borderId="162" xfId="3" applyNumberFormat="1" applyFont="1" applyFill="1" applyBorder="1" applyAlignment="1" applyProtection="1">
      <alignment horizontal="right" vertical="center" wrapText="1"/>
      <protection locked="0"/>
    </xf>
    <xf numFmtId="167" fontId="40" fillId="0" borderId="21" xfId="3" applyNumberFormat="1" applyFont="1" applyFill="1" applyBorder="1" applyAlignment="1" applyProtection="1">
      <alignment horizontal="right" vertical="center" wrapText="1"/>
      <protection locked="0"/>
    </xf>
    <xf numFmtId="167" fontId="40" fillId="0" borderId="10" xfId="3" applyNumberFormat="1" applyFont="1" applyFill="1" applyBorder="1" applyAlignment="1" applyProtection="1">
      <alignment horizontal="right" vertical="center" wrapText="1"/>
      <protection locked="0"/>
    </xf>
    <xf numFmtId="0" fontId="0" fillId="6" borderId="50" xfId="0" applyFill="1" applyBorder="1"/>
    <xf numFmtId="0" fontId="0" fillId="6" borderId="196" xfId="0" applyFill="1" applyBorder="1"/>
    <xf numFmtId="0" fontId="1" fillId="6" borderId="14" xfId="0" applyFont="1" applyFill="1" applyBorder="1"/>
    <xf numFmtId="0" fontId="1" fillId="6" borderId="50" xfId="0" applyFont="1" applyFill="1" applyBorder="1"/>
    <xf numFmtId="0" fontId="1" fillId="6" borderId="15" xfId="0" applyFont="1" applyFill="1" applyBorder="1"/>
    <xf numFmtId="0" fontId="0" fillId="6" borderId="13" xfId="0" applyFill="1" applyBorder="1"/>
    <xf numFmtId="0" fontId="40" fillId="0" borderId="10" xfId="0" applyFont="1" applyBorder="1" applyAlignment="1" applyProtection="1">
      <alignment horizontal="center" vertical="center" wrapText="1"/>
      <protection locked="0"/>
    </xf>
    <xf numFmtId="164" fontId="40" fillId="0" borderId="10" xfId="3" applyNumberFormat="1" applyFont="1" applyFill="1" applyBorder="1" applyAlignment="1" applyProtection="1">
      <alignment horizontal="center" vertical="center" wrapText="1"/>
      <protection locked="0"/>
    </xf>
    <xf numFmtId="3" fontId="40" fillId="3" borderId="10" xfId="0" applyNumberFormat="1" applyFont="1" applyFill="1" applyBorder="1" applyAlignment="1" applyProtection="1">
      <alignment horizontal="center" vertical="center" wrapText="1"/>
      <protection locked="0"/>
    </xf>
    <xf numFmtId="0" fontId="40" fillId="0" borderId="21" xfId="0" applyFont="1" applyBorder="1" applyAlignment="1" applyProtection="1">
      <alignment horizontal="center" vertical="center" wrapText="1"/>
      <protection locked="0"/>
    </xf>
    <xf numFmtId="165" fontId="40" fillId="0" borderId="21" xfId="3" applyFont="1" applyFill="1" applyBorder="1" applyAlignment="1" applyProtection="1">
      <alignment horizontal="center" vertical="center" wrapText="1"/>
      <protection locked="0"/>
    </xf>
    <xf numFmtId="3" fontId="40" fillId="3" borderId="21" xfId="0" applyNumberFormat="1" applyFont="1" applyFill="1" applyBorder="1" applyAlignment="1" applyProtection="1">
      <alignment horizontal="center" vertical="center" wrapText="1"/>
      <protection locked="0"/>
    </xf>
    <xf numFmtId="9" fontId="40" fillId="17" borderId="115" xfId="0" applyNumberFormat="1" applyFont="1" applyFill="1" applyBorder="1" applyAlignment="1">
      <alignment horizontal="center" vertical="center" wrapText="1"/>
    </xf>
    <xf numFmtId="165" fontId="40" fillId="0" borderId="10" xfId="3" applyFont="1" applyFill="1" applyBorder="1" applyAlignment="1" applyProtection="1">
      <alignment horizontal="center" vertical="center" wrapText="1"/>
      <protection locked="0"/>
    </xf>
    <xf numFmtId="166" fontId="40" fillId="3" borderId="10" xfId="2" applyNumberFormat="1" applyFont="1" applyFill="1" applyBorder="1" applyAlignment="1" applyProtection="1">
      <alignment horizontal="center" vertical="center" wrapText="1"/>
      <protection locked="0"/>
    </xf>
    <xf numFmtId="166" fontId="40" fillId="3" borderId="21" xfId="2" applyNumberFormat="1" applyFont="1" applyFill="1" applyBorder="1" applyAlignment="1" applyProtection="1">
      <alignment horizontal="center" vertical="center" wrapText="1"/>
      <protection locked="0"/>
    </xf>
    <xf numFmtId="0" fontId="40" fillId="0" borderId="21" xfId="0" applyFont="1" applyBorder="1" applyAlignment="1" applyProtection="1">
      <alignment vertical="center" wrapText="1"/>
      <protection locked="0"/>
    </xf>
    <xf numFmtId="165" fontId="40" fillId="0" borderId="21" xfId="3" applyFont="1" applyFill="1" applyBorder="1" applyAlignment="1" applyProtection="1">
      <alignment vertical="center" wrapText="1"/>
      <protection locked="0"/>
    </xf>
    <xf numFmtId="166" fontId="40" fillId="3" borderId="21" xfId="2" applyNumberFormat="1" applyFont="1" applyFill="1" applyBorder="1" applyAlignment="1" applyProtection="1">
      <alignment vertical="center" wrapText="1"/>
      <protection locked="0"/>
    </xf>
    <xf numFmtId="1" fontId="40" fillId="3" borderId="10" xfId="2" applyNumberFormat="1" applyFont="1" applyFill="1" applyBorder="1" applyAlignment="1" applyProtection="1">
      <alignment horizontal="center" vertical="center" wrapText="1"/>
      <protection locked="0"/>
    </xf>
    <xf numFmtId="1" fontId="40" fillId="3" borderId="21" xfId="2" applyNumberFormat="1" applyFont="1" applyFill="1" applyBorder="1" applyAlignment="1" applyProtection="1">
      <alignment horizontal="center" vertical="center" wrapText="1"/>
      <protection locked="0"/>
    </xf>
    <xf numFmtId="1" fontId="40" fillId="3" borderId="21" xfId="2" applyNumberFormat="1" applyFont="1" applyFill="1" applyBorder="1" applyAlignment="1" applyProtection="1">
      <alignment vertical="center" wrapText="1"/>
      <protection locked="0"/>
    </xf>
    <xf numFmtId="0" fontId="60" fillId="0" borderId="23" xfId="0" applyFont="1" applyBorder="1" applyAlignment="1" applyProtection="1">
      <alignment horizontal="center" vertical="center" wrapText="1"/>
      <protection locked="0"/>
    </xf>
    <xf numFmtId="165" fontId="60" fillId="0" borderId="10" xfId="3" applyFont="1" applyFill="1" applyBorder="1" applyAlignment="1" applyProtection="1">
      <alignment horizontal="center" vertical="center" wrapText="1"/>
      <protection locked="0"/>
    </xf>
    <xf numFmtId="166" fontId="60" fillId="3" borderId="10" xfId="2" applyNumberFormat="1" applyFont="1" applyFill="1" applyBorder="1" applyAlignment="1" applyProtection="1">
      <alignment horizontal="center" vertical="center" wrapText="1"/>
      <protection locked="0"/>
    </xf>
    <xf numFmtId="0" fontId="60" fillId="0" borderId="4" xfId="0" applyFont="1" applyBorder="1" applyAlignment="1" applyProtection="1">
      <alignment horizontal="center" vertical="center" wrapText="1"/>
      <protection locked="0"/>
    </xf>
    <xf numFmtId="165" fontId="60" fillId="0" borderId="21" xfId="3" applyFont="1" applyFill="1" applyBorder="1" applyAlignment="1" applyProtection="1">
      <alignment horizontal="center" vertical="center" wrapText="1"/>
      <protection locked="0"/>
    </xf>
    <xf numFmtId="166" fontId="60" fillId="3" borderId="21" xfId="2" applyNumberFormat="1" applyFont="1" applyFill="1" applyBorder="1" applyAlignment="1" applyProtection="1">
      <alignment horizontal="center" vertical="center" wrapText="1"/>
      <protection locked="0"/>
    </xf>
    <xf numFmtId="0" fontId="60" fillId="0" borderId="4" xfId="0" applyFont="1" applyBorder="1" applyAlignment="1" applyProtection="1">
      <alignment vertical="center" wrapText="1"/>
      <protection locked="0"/>
    </xf>
    <xf numFmtId="165" fontId="60" fillId="0" borderId="21" xfId="3" applyFont="1" applyFill="1" applyBorder="1" applyAlignment="1" applyProtection="1">
      <alignment vertical="center" wrapText="1"/>
      <protection locked="0"/>
    </xf>
    <xf numFmtId="166" fontId="60" fillId="3" borderId="21" xfId="2" applyNumberFormat="1" applyFont="1" applyFill="1" applyBorder="1" applyAlignment="1" applyProtection="1">
      <alignment vertical="center" wrapText="1"/>
      <protection locked="0"/>
    </xf>
    <xf numFmtId="0" fontId="68" fillId="0" borderId="185" xfId="0" applyFont="1" applyBorder="1" applyAlignment="1" applyProtection="1">
      <alignment horizontal="center" vertical="center" wrapText="1"/>
      <protection locked="0"/>
    </xf>
    <xf numFmtId="0" fontId="22" fillId="5" borderId="0" xfId="0" applyFont="1" applyFill="1" applyAlignment="1">
      <alignment horizontal="left" vertical="top" wrapText="1"/>
    </xf>
    <xf numFmtId="0" fontId="9" fillId="5" borderId="0" xfId="0" applyFont="1" applyFill="1" applyAlignment="1">
      <alignment vertical="top" wrapText="1"/>
    </xf>
    <xf numFmtId="0" fontId="27" fillId="5" borderId="0" xfId="0" applyFont="1" applyFill="1" applyAlignment="1">
      <alignment horizontal="center" vertical="center" wrapText="1"/>
    </xf>
    <xf numFmtId="0" fontId="50" fillId="5" borderId="0" xfId="0" applyFont="1" applyFill="1" applyAlignment="1">
      <alignment horizontal="center" vertical="center" wrapText="1"/>
    </xf>
    <xf numFmtId="0" fontId="49" fillId="5" borderId="0" xfId="0" applyFont="1" applyFill="1" applyAlignment="1">
      <alignment horizontal="center" vertical="center" wrapText="1"/>
    </xf>
    <xf numFmtId="0" fontId="49" fillId="5" borderId="0" xfId="0" applyFont="1" applyFill="1" applyAlignment="1">
      <alignment horizontal="center" vertical="center"/>
    </xf>
    <xf numFmtId="0" fontId="2" fillId="5" borderId="0" xfId="0" applyFont="1" applyFill="1" applyAlignment="1">
      <alignment horizontal="justify" vertical="center"/>
    </xf>
    <xf numFmtId="0" fontId="26" fillId="5" borderId="0" xfId="0" applyFont="1" applyFill="1"/>
    <xf numFmtId="0" fontId="0" fillId="5" borderId="0" xfId="0" applyFill="1" applyAlignment="1">
      <alignment vertical="top"/>
    </xf>
    <xf numFmtId="0" fontId="19" fillId="5" borderId="0" xfId="0" applyFont="1" applyFill="1" applyAlignment="1">
      <alignment vertical="top"/>
    </xf>
    <xf numFmtId="0" fontId="60" fillId="3" borderId="139" xfId="0" applyFont="1" applyFill="1" applyBorder="1" applyAlignment="1" applyProtection="1">
      <alignment vertical="top" wrapText="1"/>
      <protection locked="0"/>
    </xf>
    <xf numFmtId="0" fontId="68" fillId="3" borderId="47" xfId="0" applyFont="1" applyFill="1" applyBorder="1" applyAlignment="1" applyProtection="1">
      <alignment horizontal="left" vertical="center" wrapText="1"/>
      <protection locked="0"/>
    </xf>
    <xf numFmtId="166" fontId="68" fillId="3" borderId="47" xfId="2" applyNumberFormat="1" applyFont="1" applyFill="1" applyBorder="1" applyAlignment="1" applyProtection="1">
      <alignment horizontal="center" vertical="center" wrapText="1"/>
      <protection locked="0"/>
    </xf>
    <xf numFmtId="0" fontId="68" fillId="3" borderId="47" xfId="0" applyFont="1" applyFill="1" applyBorder="1" applyAlignment="1" applyProtection="1">
      <alignment horizontal="center" vertical="center" wrapText="1"/>
      <protection locked="0"/>
    </xf>
    <xf numFmtId="167" fontId="68" fillId="3" borderId="46" xfId="3" applyNumberFormat="1" applyFont="1" applyFill="1" applyBorder="1" applyAlignment="1" applyProtection="1">
      <alignment vertical="center" wrapText="1"/>
      <protection locked="0"/>
    </xf>
    <xf numFmtId="0" fontId="68" fillId="0" borderId="47" xfId="0" applyFont="1" applyBorder="1" applyAlignment="1" applyProtection="1">
      <alignment horizontal="left" vertical="center" wrapText="1"/>
      <protection locked="0"/>
    </xf>
    <xf numFmtId="0" fontId="68" fillId="3" borderId="46" xfId="0" applyFont="1" applyFill="1" applyBorder="1" applyAlignment="1" applyProtection="1">
      <alignment horizontal="left" vertical="center" wrapText="1"/>
      <protection locked="0"/>
    </xf>
    <xf numFmtId="0" fontId="68" fillId="0" borderId="46" xfId="0" applyFont="1" applyBorder="1" applyAlignment="1" applyProtection="1">
      <alignment vertical="center" wrapText="1"/>
      <protection locked="0"/>
    </xf>
    <xf numFmtId="0" fontId="68" fillId="3" borderId="46" xfId="0" applyFont="1" applyFill="1" applyBorder="1" applyAlignment="1" applyProtection="1">
      <alignment vertical="center" wrapText="1"/>
      <protection locked="0"/>
    </xf>
    <xf numFmtId="0" fontId="68" fillId="3" borderId="46" xfId="0" applyFont="1" applyFill="1" applyBorder="1" applyAlignment="1" applyProtection="1">
      <alignment horizontal="center" vertical="center" wrapText="1"/>
      <protection locked="0"/>
    </xf>
    <xf numFmtId="0" fontId="40" fillId="3" borderId="47" xfId="0" applyFont="1" applyFill="1" applyBorder="1" applyAlignment="1" applyProtection="1">
      <alignment vertical="center" wrapText="1"/>
      <protection locked="0"/>
    </xf>
    <xf numFmtId="171" fontId="40" fillId="0" borderId="46" xfId="3" applyNumberFormat="1" applyFont="1" applyFill="1" applyBorder="1" applyAlignment="1" applyProtection="1">
      <alignment vertical="center" wrapText="1"/>
      <protection locked="0"/>
    </xf>
    <xf numFmtId="167" fontId="40" fillId="0" borderId="46" xfId="3" applyNumberFormat="1" applyFont="1" applyFill="1" applyBorder="1" applyAlignment="1" applyProtection="1">
      <alignment vertical="center" wrapText="1"/>
      <protection locked="0"/>
    </xf>
    <xf numFmtId="0" fontId="19" fillId="0" borderId="0" xfId="0" applyFont="1" applyAlignment="1">
      <alignment vertical="top"/>
    </xf>
    <xf numFmtId="0" fontId="26" fillId="0" borderId="0" xfId="0" applyFont="1"/>
    <xf numFmtId="0" fontId="10" fillId="0" borderId="0" xfId="0" applyFont="1"/>
    <xf numFmtId="0" fontId="0" fillId="0" borderId="0" xfId="0" applyAlignment="1">
      <alignment vertical="top"/>
    </xf>
    <xf numFmtId="0" fontId="80" fillId="3" borderId="0" xfId="0" applyFont="1" applyFill="1"/>
    <xf numFmtId="0" fontId="62" fillId="3" borderId="0" xfId="0" applyFont="1" applyFill="1"/>
    <xf numFmtId="0" fontId="70" fillId="2" borderId="56" xfId="0" applyFont="1" applyFill="1" applyBorder="1" applyAlignment="1">
      <alignment horizontal="center" vertical="center" wrapText="1"/>
    </xf>
    <xf numFmtId="0" fontId="70" fillId="2" borderId="0" xfId="0" applyFont="1" applyFill="1" applyAlignment="1">
      <alignment horizontal="center" vertical="center" wrapText="1"/>
    </xf>
    <xf numFmtId="0" fontId="70" fillId="2" borderId="44" xfId="0" applyFont="1" applyFill="1" applyBorder="1" applyAlignment="1">
      <alignment horizontal="center" vertical="center" wrapText="1"/>
    </xf>
    <xf numFmtId="0" fontId="70" fillId="2" borderId="51" xfId="0" applyFont="1" applyFill="1" applyBorder="1" applyAlignment="1">
      <alignment horizontal="center" vertical="center" wrapText="1"/>
    </xf>
    <xf numFmtId="0" fontId="62" fillId="3" borderId="58" xfId="0" applyFont="1" applyFill="1" applyBorder="1"/>
    <xf numFmtId="167" fontId="40" fillId="6" borderId="0" xfId="3" applyNumberFormat="1" applyFont="1" applyFill="1" applyBorder="1" applyAlignment="1" applyProtection="1">
      <alignment horizontal="right" vertical="center" wrapText="1"/>
      <protection locked="0"/>
    </xf>
    <xf numFmtId="0" fontId="46" fillId="6" borderId="15" xfId="0" applyFont="1" applyFill="1" applyBorder="1" applyAlignment="1">
      <alignment horizontal="center" vertical="center" wrapText="1"/>
    </xf>
    <xf numFmtId="167" fontId="40" fillId="6" borderId="15" xfId="3" applyNumberFormat="1" applyFont="1" applyFill="1" applyBorder="1" applyAlignment="1" applyProtection="1">
      <alignment horizontal="right" vertical="center" wrapText="1"/>
      <protection locked="0"/>
    </xf>
    <xf numFmtId="165" fontId="21" fillId="6" borderId="15" xfId="3" applyFont="1" applyFill="1" applyBorder="1" applyAlignment="1">
      <alignment horizontal="right" vertical="center" wrapText="1"/>
    </xf>
    <xf numFmtId="0" fontId="46" fillId="8" borderId="0" xfId="0" applyFont="1" applyFill="1" applyAlignment="1">
      <alignment horizontal="center" vertical="center" wrapText="1"/>
    </xf>
    <xf numFmtId="165" fontId="21" fillId="8" borderId="0" xfId="3" applyFont="1" applyFill="1" applyBorder="1" applyAlignment="1">
      <alignment horizontal="right" vertical="center" wrapText="1"/>
    </xf>
    <xf numFmtId="165" fontId="21" fillId="8" borderId="0" xfId="0" applyNumberFormat="1" applyFont="1" applyFill="1" applyAlignment="1">
      <alignment horizontal="right" vertical="center" wrapText="1"/>
    </xf>
    <xf numFmtId="165" fontId="53" fillId="8" borderId="0" xfId="3" applyFont="1" applyFill="1" applyBorder="1" applyAlignment="1">
      <alignment horizontal="right" vertical="center" wrapText="1"/>
    </xf>
    <xf numFmtId="167" fontId="40" fillId="8" borderId="0" xfId="3" applyNumberFormat="1" applyFont="1" applyFill="1" applyBorder="1" applyAlignment="1" applyProtection="1">
      <alignment horizontal="right" vertical="center" wrapText="1"/>
      <protection locked="0"/>
    </xf>
    <xf numFmtId="0" fontId="60" fillId="0" borderId="48" xfId="0" applyFont="1" applyBorder="1" applyAlignment="1" applyProtection="1">
      <alignment horizontal="center" vertical="center"/>
      <protection locked="0"/>
    </xf>
    <xf numFmtId="0" fontId="56" fillId="4" borderId="197" xfId="0" applyFont="1" applyFill="1" applyBorder="1" applyAlignment="1">
      <alignment horizontal="right" vertical="center" wrapText="1"/>
    </xf>
    <xf numFmtId="0" fontId="46" fillId="4" borderId="69" xfId="0" applyFont="1" applyFill="1" applyBorder="1" applyAlignment="1" applyProtection="1">
      <alignment horizontal="center" vertical="center" wrapText="1"/>
      <protection locked="0"/>
    </xf>
    <xf numFmtId="0" fontId="46" fillId="4" borderId="133" xfId="0" applyFont="1" applyFill="1" applyBorder="1" applyAlignment="1" applyProtection="1">
      <alignment horizontal="center" vertical="center" wrapText="1"/>
      <protection locked="0"/>
    </xf>
    <xf numFmtId="0" fontId="84" fillId="6" borderId="0" xfId="0" applyFont="1" applyFill="1" applyAlignment="1">
      <alignment vertical="top"/>
    </xf>
    <xf numFmtId="0" fontId="60" fillId="18" borderId="46" xfId="0" applyFont="1" applyFill="1" applyBorder="1" applyAlignment="1">
      <alignment horizontal="center" vertical="center" wrapText="1"/>
    </xf>
    <xf numFmtId="0" fontId="60" fillId="18" borderId="49" xfId="0" applyFont="1" applyFill="1" applyBorder="1" applyAlignment="1">
      <alignment horizontal="center" vertical="center" wrapText="1"/>
    </xf>
    <xf numFmtId="0" fontId="60" fillId="19" borderId="49" xfId="0" applyFont="1" applyFill="1" applyBorder="1" applyAlignment="1">
      <alignment horizontal="center" vertical="center" wrapText="1"/>
    </xf>
    <xf numFmtId="0" fontId="60" fillId="19" borderId="46" xfId="0" applyFont="1" applyFill="1" applyBorder="1" applyAlignment="1">
      <alignment horizontal="center" vertical="center" wrapText="1"/>
    </xf>
    <xf numFmtId="0" fontId="60" fillId="20" borderId="0" xfId="0" applyFont="1" applyFill="1" applyAlignment="1">
      <alignment horizontal="center" vertical="center" wrapText="1"/>
    </xf>
    <xf numFmtId="0" fontId="60" fillId="20" borderId="67" xfId="0" applyFont="1" applyFill="1" applyBorder="1" applyAlignment="1">
      <alignment horizontal="center" vertical="center" wrapText="1"/>
    </xf>
    <xf numFmtId="0" fontId="60" fillId="21" borderId="47" xfId="0" applyFont="1" applyFill="1" applyBorder="1" applyAlignment="1">
      <alignment horizontal="center" vertical="center" wrapText="1"/>
    </xf>
    <xf numFmtId="0" fontId="60" fillId="21" borderId="46" xfId="0" applyFont="1" applyFill="1" applyBorder="1" applyAlignment="1">
      <alignment horizontal="center" vertical="center" wrapText="1"/>
    </xf>
    <xf numFmtId="0" fontId="60" fillId="21" borderId="49" xfId="0" applyFont="1" applyFill="1" applyBorder="1" applyAlignment="1">
      <alignment horizontal="center" vertical="center" wrapText="1"/>
    </xf>
    <xf numFmtId="0" fontId="60" fillId="22" borderId="47" xfId="0" applyFont="1" applyFill="1" applyBorder="1" applyAlignment="1">
      <alignment horizontal="center" vertical="center" wrapText="1"/>
    </xf>
    <xf numFmtId="0" fontId="60" fillId="22" borderId="46" xfId="0" applyFont="1" applyFill="1" applyBorder="1" applyAlignment="1">
      <alignment horizontal="center" vertical="center" wrapText="1"/>
    </xf>
    <xf numFmtId="0" fontId="60" fillId="22" borderId="49" xfId="0" applyFont="1" applyFill="1" applyBorder="1" applyAlignment="1">
      <alignment horizontal="center" vertical="center" wrapText="1"/>
    </xf>
    <xf numFmtId="0" fontId="85" fillId="18" borderId="46" xfId="0" applyFont="1" applyFill="1" applyBorder="1" applyAlignment="1">
      <alignment horizontal="center" vertical="center" wrapText="1"/>
    </xf>
    <xf numFmtId="0" fontId="85" fillId="19" borderId="46" xfId="0" applyFont="1" applyFill="1" applyBorder="1" applyAlignment="1">
      <alignment horizontal="center" vertical="center" wrapText="1"/>
    </xf>
    <xf numFmtId="0" fontId="85" fillId="20" borderId="46" xfId="0" applyFont="1" applyFill="1" applyBorder="1" applyAlignment="1">
      <alignment horizontal="center" vertical="center" wrapText="1"/>
    </xf>
    <xf numFmtId="0" fontId="85" fillId="21" borderId="46" xfId="0" applyFont="1" applyFill="1" applyBorder="1" applyAlignment="1">
      <alignment horizontal="center" vertical="center" wrapText="1"/>
    </xf>
    <xf numFmtId="0" fontId="85" fillId="22" borderId="46" xfId="0" applyFont="1" applyFill="1" applyBorder="1" applyAlignment="1">
      <alignment horizontal="center" vertical="center" wrapText="1"/>
    </xf>
    <xf numFmtId="0" fontId="84" fillId="5" borderId="44" xfId="0" applyFont="1" applyFill="1" applyBorder="1"/>
    <xf numFmtId="0" fontId="44" fillId="5" borderId="0" xfId="0" applyFont="1" applyFill="1"/>
    <xf numFmtId="0" fontId="68" fillId="0" borderId="10" xfId="0" applyFont="1" applyBorder="1" applyAlignment="1" applyProtection="1">
      <alignment horizontal="center" vertical="center" wrapText="1"/>
      <protection locked="0"/>
    </xf>
    <xf numFmtId="0" fontId="7" fillId="5" borderId="0" xfId="0" applyFont="1" applyFill="1" applyAlignment="1">
      <alignment vertical="top"/>
    </xf>
    <xf numFmtId="164" fontId="21" fillId="3" borderId="27" xfId="0" applyNumberFormat="1" applyFont="1" applyFill="1" applyBorder="1" applyAlignment="1" applyProtection="1">
      <alignment horizontal="left" vertical="center"/>
      <protection locked="0"/>
    </xf>
    <xf numFmtId="164" fontId="21" fillId="3" borderId="4" xfId="0" applyNumberFormat="1" applyFont="1" applyFill="1" applyBorder="1" applyAlignment="1" applyProtection="1">
      <alignment horizontal="left" vertical="center"/>
      <protection locked="0"/>
    </xf>
    <xf numFmtId="0" fontId="21" fillId="3" borderId="23" xfId="0" applyFont="1" applyFill="1" applyBorder="1" applyAlignment="1" applyProtection="1">
      <alignment horizontal="left"/>
      <protection locked="0"/>
    </xf>
    <xf numFmtId="0" fontId="86" fillId="3" borderId="0" xfId="0" applyFont="1" applyFill="1"/>
    <xf numFmtId="0" fontId="18" fillId="5" borderId="0" xfId="0" applyFont="1" applyFill="1"/>
    <xf numFmtId="172" fontId="76" fillId="4" borderId="170" xfId="0" applyNumberFormat="1" applyFont="1" applyFill="1" applyBorder="1" applyAlignment="1">
      <alignment horizontal="center" vertical="center" wrapText="1"/>
    </xf>
    <xf numFmtId="169" fontId="74" fillId="17" borderId="56" xfId="0" applyNumberFormat="1" applyFont="1" applyFill="1" applyBorder="1" applyAlignment="1">
      <alignment horizontal="center" vertical="center" wrapText="1"/>
    </xf>
    <xf numFmtId="169" fontId="74" fillId="17" borderId="62" xfId="0" applyNumberFormat="1" applyFont="1" applyFill="1" applyBorder="1" applyAlignment="1">
      <alignment horizontal="center" vertical="center" wrapText="1"/>
    </xf>
    <xf numFmtId="3" fontId="76" fillId="4" borderId="171" xfId="0" applyNumberFormat="1" applyFont="1" applyFill="1" applyBorder="1" applyAlignment="1">
      <alignment horizontal="center" vertical="center" wrapText="1"/>
    </xf>
    <xf numFmtId="3" fontId="74" fillId="0" borderId="66" xfId="0" applyNumberFormat="1" applyFont="1" applyBorder="1" applyAlignment="1" applyProtection="1">
      <alignment horizontal="center" vertical="center" wrapText="1"/>
      <protection locked="0"/>
    </xf>
    <xf numFmtId="3" fontId="74" fillId="0" borderId="46" xfId="0" applyNumberFormat="1" applyFont="1" applyBorder="1" applyAlignment="1" applyProtection="1">
      <alignment horizontal="center" vertical="center" wrapText="1"/>
      <protection locked="0"/>
    </xf>
    <xf numFmtId="3" fontId="83" fillId="2" borderId="9" xfId="3" applyNumberFormat="1" applyFont="1" applyFill="1" applyBorder="1" applyAlignment="1">
      <alignment horizontal="center" vertical="center"/>
    </xf>
    <xf numFmtId="0" fontId="87" fillId="5" borderId="0" xfId="0" applyFont="1" applyFill="1"/>
    <xf numFmtId="9" fontId="0" fillId="3" borderId="46" xfId="0" applyNumberFormat="1" applyFill="1" applyBorder="1" applyAlignment="1" applyProtection="1">
      <alignment horizontal="center" vertical="center"/>
      <protection locked="0"/>
    </xf>
    <xf numFmtId="0" fontId="0" fillId="3" borderId="125" xfId="0" applyFill="1" applyBorder="1" applyAlignment="1">
      <alignment wrapText="1"/>
    </xf>
    <xf numFmtId="0" fontId="0" fillId="3" borderId="0" xfId="0" applyFill="1" applyAlignment="1">
      <alignment wrapText="1"/>
    </xf>
    <xf numFmtId="0" fontId="23" fillId="3" borderId="0" xfId="0" applyFont="1" applyFill="1" applyAlignment="1">
      <alignment wrapText="1"/>
    </xf>
    <xf numFmtId="0" fontId="37" fillId="12" borderId="109" xfId="0" applyFont="1" applyFill="1" applyBorder="1" applyAlignment="1">
      <alignment horizontal="center" wrapText="1"/>
    </xf>
    <xf numFmtId="0" fontId="37" fillId="12" borderId="43" xfId="0" applyFont="1" applyFill="1" applyBorder="1" applyAlignment="1">
      <alignment horizontal="center" wrapText="1"/>
    </xf>
    <xf numFmtId="0" fontId="43" fillId="3" borderId="82" xfId="0" applyFont="1" applyFill="1" applyBorder="1" applyAlignment="1">
      <alignment horizontal="center" vertical="center" wrapText="1"/>
    </xf>
    <xf numFmtId="0" fontId="43" fillId="3" borderId="43" xfId="0" applyFont="1" applyFill="1" applyBorder="1" applyAlignment="1">
      <alignment horizontal="center" vertical="center" wrapText="1"/>
    </xf>
    <xf numFmtId="0" fontId="0" fillId="3" borderId="107" xfId="0" applyFill="1" applyBorder="1" applyAlignment="1">
      <alignment wrapText="1"/>
    </xf>
    <xf numFmtId="0" fontId="0" fillId="3" borderId="15" xfId="0" applyFill="1" applyBorder="1" applyAlignment="1">
      <alignment wrapText="1"/>
    </xf>
    <xf numFmtId="0" fontId="23" fillId="3" borderId="15" xfId="0" applyFont="1" applyFill="1" applyBorder="1" applyAlignment="1">
      <alignment wrapText="1"/>
    </xf>
    <xf numFmtId="0" fontId="36" fillId="12" borderId="108" xfId="0" applyFont="1" applyFill="1" applyBorder="1" applyAlignment="1">
      <alignment horizontal="center" vertical="center" wrapText="1"/>
    </xf>
    <xf numFmtId="0" fontId="43" fillId="3" borderId="108" xfId="3" applyNumberFormat="1" applyFont="1" applyFill="1" applyBorder="1" applyAlignment="1">
      <alignment horizontal="center" vertical="center" wrapText="1"/>
    </xf>
    <xf numFmtId="0" fontId="0" fillId="3" borderId="131" xfId="0" applyFill="1" applyBorder="1" applyAlignment="1">
      <alignment wrapText="1"/>
    </xf>
    <xf numFmtId="0" fontId="23" fillId="3" borderId="131" xfId="0" applyFont="1" applyFill="1" applyBorder="1" applyAlignment="1">
      <alignment wrapText="1"/>
    </xf>
    <xf numFmtId="0" fontId="41" fillId="3" borderId="131" xfId="0" applyFont="1" applyFill="1" applyBorder="1" applyAlignment="1">
      <alignment wrapText="1"/>
    </xf>
    <xf numFmtId="0" fontId="24" fillId="3" borderId="131" xfId="0" applyFont="1" applyFill="1" applyBorder="1" applyAlignment="1">
      <alignment horizontal="center" vertical="center" wrapText="1"/>
    </xf>
    <xf numFmtId="0" fontId="24" fillId="3" borderId="131" xfId="0" applyFont="1" applyFill="1" applyBorder="1" applyAlignment="1">
      <alignment wrapText="1"/>
    </xf>
    <xf numFmtId="0" fontId="23" fillId="3" borderId="130" xfId="0" applyFont="1" applyFill="1" applyBorder="1" applyAlignment="1">
      <alignment wrapText="1"/>
    </xf>
    <xf numFmtId="0" fontId="69" fillId="2" borderId="53" xfId="0" applyFont="1" applyFill="1" applyBorder="1" applyAlignment="1" applyProtection="1">
      <alignment horizontal="center" vertical="center" wrapText="1"/>
      <protection locked="0"/>
    </xf>
    <xf numFmtId="0" fontId="70" fillId="2" borderId="167" xfId="0" applyFont="1" applyFill="1" applyBorder="1" applyAlignment="1">
      <alignment horizontal="center" vertical="center" wrapText="1"/>
    </xf>
    <xf numFmtId="0" fontId="70" fillId="2" borderId="168" xfId="0" applyFont="1" applyFill="1" applyBorder="1" applyAlignment="1">
      <alignment horizontal="center" vertical="center" wrapText="1"/>
    </xf>
    <xf numFmtId="0" fontId="70" fillId="2" borderId="169" xfId="0" applyFont="1" applyFill="1" applyBorder="1" applyAlignment="1">
      <alignment horizontal="center" vertical="center" wrapText="1"/>
    </xf>
    <xf numFmtId="0" fontId="82" fillId="3" borderId="125" xfId="0" applyFont="1" applyFill="1" applyBorder="1" applyAlignment="1">
      <alignment horizontal="left" vertical="center" wrapText="1"/>
    </xf>
    <xf numFmtId="0" fontId="45" fillId="5" borderId="0" xfId="0" applyFont="1" applyFill="1" applyAlignment="1">
      <alignment horizontal="right" vertical="center"/>
    </xf>
    <xf numFmtId="0" fontId="45" fillId="5" borderId="45" xfId="0" applyFont="1" applyFill="1" applyBorder="1" applyAlignment="1">
      <alignment horizontal="right" vertical="center"/>
    </xf>
    <xf numFmtId="0" fontId="28" fillId="5" borderId="0" xfId="0" applyFont="1" applyFill="1" applyAlignment="1">
      <alignment horizontal="center" vertical="center"/>
    </xf>
    <xf numFmtId="0" fontId="28" fillId="5" borderId="0" xfId="0" applyFont="1" applyFill="1" applyAlignment="1">
      <alignment horizontal="center" vertical="center" wrapText="1"/>
    </xf>
    <xf numFmtId="0" fontId="23" fillId="3" borderId="177" xfId="0" applyFont="1" applyFill="1" applyBorder="1" applyAlignment="1" applyProtection="1">
      <alignment horizontal="center" wrapText="1"/>
      <protection locked="0"/>
    </xf>
    <xf numFmtId="0" fontId="23" fillId="3" borderId="178" xfId="0" applyFont="1" applyFill="1" applyBorder="1" applyAlignment="1" applyProtection="1">
      <alignment horizontal="center" wrapText="1"/>
      <protection locked="0"/>
    </xf>
    <xf numFmtId="0" fontId="23" fillId="3" borderId="179" xfId="0" applyFont="1" applyFill="1" applyBorder="1" applyAlignment="1" applyProtection="1">
      <alignment horizontal="center" wrapText="1"/>
      <protection locked="0"/>
    </xf>
    <xf numFmtId="0" fontId="23" fillId="3" borderId="180" xfId="0" applyFont="1" applyFill="1" applyBorder="1" applyAlignment="1" applyProtection="1">
      <alignment horizontal="center" wrapText="1"/>
      <protection locked="0"/>
    </xf>
    <xf numFmtId="0" fontId="23" fillId="3" borderId="0" xfId="0" applyFont="1" applyFill="1" applyAlignment="1" applyProtection="1">
      <alignment horizontal="center" wrapText="1"/>
      <protection locked="0"/>
    </xf>
    <xf numFmtId="0" fontId="23" fillId="3" borderId="181" xfId="0" applyFont="1" applyFill="1" applyBorder="1" applyAlignment="1" applyProtection="1">
      <alignment horizontal="center" wrapText="1"/>
      <protection locked="0"/>
    </xf>
    <xf numFmtId="0" fontId="23" fillId="3" borderId="182" xfId="0" applyFont="1" applyFill="1" applyBorder="1" applyAlignment="1" applyProtection="1">
      <alignment horizontal="center" wrapText="1"/>
      <protection locked="0"/>
    </xf>
    <xf numFmtId="0" fontId="23" fillId="3" borderId="183" xfId="0" applyFont="1" applyFill="1" applyBorder="1" applyAlignment="1" applyProtection="1">
      <alignment horizontal="center" wrapText="1"/>
      <protection locked="0"/>
    </xf>
    <xf numFmtId="0" fontId="23" fillId="3" borderId="184" xfId="0" applyFont="1" applyFill="1" applyBorder="1" applyAlignment="1" applyProtection="1">
      <alignment horizontal="center" wrapText="1"/>
      <protection locked="0"/>
    </xf>
    <xf numFmtId="0" fontId="60" fillId="3" borderId="5" xfId="0" applyFont="1" applyFill="1" applyBorder="1" applyAlignment="1" applyProtection="1">
      <alignment horizontal="left"/>
      <protection locked="0"/>
    </xf>
    <xf numFmtId="0" fontId="60" fillId="3" borderId="6" xfId="0" applyFont="1" applyFill="1" applyBorder="1" applyAlignment="1" applyProtection="1">
      <alignment horizontal="left"/>
      <protection locked="0"/>
    </xf>
    <xf numFmtId="0" fontId="59" fillId="2" borderId="19" xfId="0" applyFont="1" applyFill="1" applyBorder="1" applyAlignment="1">
      <alignment horizontal="right" vertical="center"/>
    </xf>
    <xf numFmtId="0" fontId="59" fillId="2" borderId="21" xfId="0" applyFont="1" applyFill="1" applyBorder="1" applyAlignment="1">
      <alignment horizontal="right" vertical="center"/>
    </xf>
    <xf numFmtId="0" fontId="59" fillId="4" borderId="24" xfId="0" applyFont="1" applyFill="1" applyBorder="1" applyAlignment="1">
      <alignment horizontal="right" vertical="center"/>
    </xf>
    <xf numFmtId="0" fontId="59" fillId="4" borderId="25" xfId="0" applyFont="1" applyFill="1" applyBorder="1" applyAlignment="1">
      <alignment horizontal="right" vertical="center"/>
    </xf>
    <xf numFmtId="0" fontId="59" fillId="4" borderId="26" xfId="0" applyFont="1" applyFill="1" applyBorder="1" applyAlignment="1">
      <alignment horizontal="right" vertical="center"/>
    </xf>
    <xf numFmtId="0" fontId="60" fillId="3" borderId="28" xfId="0" applyFont="1" applyFill="1" applyBorder="1" applyAlignment="1" applyProtection="1">
      <alignment horizontal="center" vertical="center"/>
      <protection locked="0"/>
    </xf>
    <xf numFmtId="0" fontId="60" fillId="3" borderId="29" xfId="0" applyFont="1" applyFill="1" applyBorder="1" applyAlignment="1" applyProtection="1">
      <alignment horizontal="center" vertical="center"/>
      <protection locked="0"/>
    </xf>
    <xf numFmtId="0" fontId="59" fillId="4" borderId="33" xfId="0" applyFont="1" applyFill="1" applyBorder="1" applyAlignment="1">
      <alignment horizontal="center" vertical="center"/>
    </xf>
    <xf numFmtId="0" fontId="59" fillId="4" borderId="34" xfId="0" applyFont="1" applyFill="1" applyBorder="1" applyAlignment="1">
      <alignment horizontal="center" vertical="center"/>
    </xf>
    <xf numFmtId="0" fontId="60" fillId="3" borderId="7" xfId="0" applyFont="1" applyFill="1" applyBorder="1" applyAlignment="1" applyProtection="1">
      <alignment horizontal="left"/>
      <protection locked="0"/>
    </xf>
    <xf numFmtId="0" fontId="60" fillId="3" borderId="8" xfId="0" applyFont="1" applyFill="1" applyBorder="1" applyAlignment="1" applyProtection="1">
      <alignment horizontal="left"/>
      <protection locked="0"/>
    </xf>
    <xf numFmtId="0" fontId="60" fillId="3" borderId="19" xfId="0" applyFont="1" applyFill="1" applyBorder="1" applyAlignment="1" applyProtection="1">
      <alignment horizontal="left"/>
      <protection locked="0"/>
    </xf>
    <xf numFmtId="0" fontId="60" fillId="3" borderId="21" xfId="0" applyFont="1" applyFill="1" applyBorder="1" applyAlignment="1" applyProtection="1">
      <alignment horizontal="left"/>
      <protection locked="0"/>
    </xf>
    <xf numFmtId="0" fontId="50" fillId="6" borderId="0" xfId="0" applyFont="1" applyFill="1" applyAlignment="1">
      <alignment horizontal="left" vertical="top" wrapText="1"/>
    </xf>
    <xf numFmtId="0" fontId="56" fillId="4" borderId="40" xfId="0" applyFont="1" applyFill="1" applyBorder="1" applyAlignment="1">
      <alignment horizontal="right" vertical="center" wrapText="1"/>
    </xf>
    <xf numFmtId="0" fontId="56" fillId="4" borderId="41" xfId="0" applyFont="1" applyFill="1" applyBorder="1" applyAlignment="1">
      <alignment horizontal="right" vertical="center" wrapText="1"/>
    </xf>
    <xf numFmtId="0" fontId="56" fillId="4" borderId="36" xfId="0" applyFont="1" applyFill="1" applyBorder="1" applyAlignment="1">
      <alignment horizontal="right" vertical="center" wrapText="1"/>
    </xf>
    <xf numFmtId="0" fontId="56" fillId="4" borderId="42" xfId="0" applyFont="1" applyFill="1" applyBorder="1" applyAlignment="1">
      <alignment horizontal="right" vertical="center" wrapText="1"/>
    </xf>
    <xf numFmtId="0" fontId="56" fillId="4" borderId="33" xfId="0" applyFont="1" applyFill="1" applyBorder="1" applyAlignment="1">
      <alignment horizontal="right" vertical="center" wrapText="1"/>
    </xf>
    <xf numFmtId="0" fontId="56" fillId="4" borderId="30" xfId="0" applyFont="1" applyFill="1" applyBorder="1" applyAlignment="1">
      <alignment horizontal="right" vertical="center" wrapText="1"/>
    </xf>
    <xf numFmtId="0" fontId="56" fillId="4" borderId="61" xfId="0" applyFont="1" applyFill="1" applyBorder="1" applyAlignment="1">
      <alignment horizontal="right" vertical="center" wrapText="1"/>
    </xf>
    <xf numFmtId="0" fontId="9" fillId="4" borderId="0" xfId="0" applyFont="1" applyFill="1" applyAlignment="1">
      <alignment horizontal="left" vertical="top" wrapText="1"/>
    </xf>
    <xf numFmtId="0" fontId="56" fillId="4" borderId="24" xfId="0" applyFont="1" applyFill="1" applyBorder="1" applyAlignment="1">
      <alignment horizontal="right" vertical="center" wrapText="1"/>
    </xf>
    <xf numFmtId="0" fontId="56" fillId="4" borderId="29" xfId="0" applyFont="1" applyFill="1" applyBorder="1" applyAlignment="1">
      <alignment horizontal="right" vertical="center" wrapText="1"/>
    </xf>
    <xf numFmtId="0" fontId="56" fillId="4" borderId="38" xfId="0" applyFont="1" applyFill="1" applyBorder="1" applyAlignment="1">
      <alignment horizontal="right" vertical="center" wrapText="1"/>
    </xf>
    <xf numFmtId="0" fontId="56" fillId="4" borderId="0" xfId="0" applyFont="1" applyFill="1" applyAlignment="1">
      <alignment horizontal="right" vertical="center" wrapText="1"/>
    </xf>
    <xf numFmtId="0" fontId="56" fillId="4" borderId="39" xfId="0" applyFont="1" applyFill="1" applyBorder="1" applyAlignment="1">
      <alignment horizontal="right" vertical="center" wrapText="1"/>
    </xf>
    <xf numFmtId="0" fontId="5" fillId="6" borderId="1" xfId="0" applyFont="1" applyFill="1" applyBorder="1" applyAlignment="1">
      <alignment horizontal="center" vertical="center"/>
    </xf>
    <xf numFmtId="0" fontId="9" fillId="4" borderId="72" xfId="0" applyFont="1" applyFill="1" applyBorder="1" applyAlignment="1">
      <alignment horizontal="left" vertical="top" wrapText="1"/>
    </xf>
    <xf numFmtId="0" fontId="9" fillId="4" borderId="55" xfId="0" applyFont="1" applyFill="1" applyBorder="1" applyAlignment="1">
      <alignment horizontal="left" vertical="top" wrapText="1"/>
    </xf>
    <xf numFmtId="0" fontId="9" fillId="4" borderId="69" xfId="0" applyFont="1" applyFill="1" applyBorder="1" applyAlignment="1">
      <alignment horizontal="left" vertical="top" wrapText="1"/>
    </xf>
    <xf numFmtId="0" fontId="9" fillId="4" borderId="58" xfId="0" applyFont="1" applyFill="1" applyBorder="1" applyAlignment="1">
      <alignment horizontal="left" vertical="top" wrapText="1"/>
    </xf>
    <xf numFmtId="0" fontId="9" fillId="4" borderId="45" xfId="0" applyFont="1" applyFill="1" applyBorder="1" applyAlignment="1">
      <alignment horizontal="left" vertical="top" wrapText="1"/>
    </xf>
    <xf numFmtId="0" fontId="9" fillId="4" borderId="56" xfId="0" applyFont="1" applyFill="1" applyBorder="1" applyAlignment="1">
      <alignment horizontal="left" vertical="top" wrapText="1"/>
    </xf>
    <xf numFmtId="0" fontId="9" fillId="4" borderId="44" xfId="0" applyFont="1" applyFill="1" applyBorder="1" applyAlignment="1">
      <alignment horizontal="left" vertical="top" wrapText="1"/>
    </xf>
    <xf numFmtId="0" fontId="9" fillId="4" borderId="51" xfId="0" applyFont="1" applyFill="1" applyBorder="1" applyAlignment="1">
      <alignment horizontal="left" vertical="top" wrapText="1"/>
    </xf>
    <xf numFmtId="0" fontId="62" fillId="6" borderId="0" xfId="0" applyFont="1" applyFill="1" applyAlignment="1">
      <alignment horizontal="center"/>
    </xf>
    <xf numFmtId="0" fontId="59" fillId="4" borderId="52" xfId="0" applyFont="1" applyFill="1" applyBorder="1" applyAlignment="1">
      <alignment horizontal="center" vertical="center" wrapText="1"/>
    </xf>
    <xf numFmtId="0" fontId="59" fillId="4" borderId="44" xfId="0" applyFont="1" applyFill="1" applyBorder="1" applyAlignment="1">
      <alignment horizontal="center" vertical="center" wrapText="1"/>
    </xf>
    <xf numFmtId="0" fontId="59" fillId="4" borderId="51" xfId="0" applyFont="1" applyFill="1" applyBorder="1" applyAlignment="1">
      <alignment horizontal="center" vertical="center" wrapText="1"/>
    </xf>
    <xf numFmtId="0" fontId="60" fillId="3" borderId="47" xfId="0" applyFont="1" applyFill="1" applyBorder="1" applyAlignment="1" applyProtection="1">
      <alignment horizontal="center" vertical="center" wrapText="1"/>
      <protection locked="0"/>
    </xf>
    <xf numFmtId="0" fontId="60" fillId="3" borderId="49" xfId="0" applyFont="1" applyFill="1" applyBorder="1" applyAlignment="1" applyProtection="1">
      <alignment horizontal="center" vertical="center" wrapText="1"/>
      <protection locked="0"/>
    </xf>
    <xf numFmtId="0" fontId="60" fillId="3" borderId="48" xfId="0" applyFont="1" applyFill="1" applyBorder="1" applyAlignment="1" applyProtection="1">
      <alignment horizontal="center" vertical="center" wrapText="1"/>
      <protection locked="0"/>
    </xf>
    <xf numFmtId="0" fontId="60" fillId="3" borderId="139" xfId="0" applyFont="1" applyFill="1" applyBorder="1" applyAlignment="1" applyProtection="1">
      <alignment horizontal="center" vertical="center" wrapText="1"/>
      <protection locked="0"/>
    </xf>
    <xf numFmtId="0" fontId="60" fillId="3" borderId="120" xfId="0" applyFont="1" applyFill="1" applyBorder="1" applyAlignment="1" applyProtection="1">
      <alignment horizontal="center" vertical="center" wrapText="1"/>
      <protection locked="0"/>
    </xf>
    <xf numFmtId="0" fontId="60" fillId="3" borderId="121" xfId="0" applyFont="1" applyFill="1" applyBorder="1" applyAlignment="1" applyProtection="1">
      <alignment horizontal="center" vertical="center" wrapText="1"/>
      <protection locked="0"/>
    </xf>
    <xf numFmtId="0" fontId="24" fillId="4" borderId="140" xfId="0" applyFont="1" applyFill="1" applyBorder="1" applyAlignment="1">
      <alignment horizontal="center" vertical="center" wrapText="1"/>
    </xf>
    <xf numFmtId="0" fontId="24" fillId="4" borderId="49" xfId="0" applyFont="1" applyFill="1" applyBorder="1" applyAlignment="1">
      <alignment horizontal="center" vertical="center" wrapText="1"/>
    </xf>
    <xf numFmtId="0" fontId="24" fillId="4" borderId="48" xfId="0" applyFont="1" applyFill="1" applyBorder="1" applyAlignment="1">
      <alignment horizontal="center" vertical="center" wrapText="1"/>
    </xf>
    <xf numFmtId="9" fontId="40" fillId="0" borderId="19" xfId="0" applyNumberFormat="1" applyFont="1" applyBorder="1" applyAlignment="1" applyProtection="1">
      <alignment horizontal="center" vertical="center" wrapText="1"/>
      <protection locked="0"/>
    </xf>
    <xf numFmtId="9" fontId="40" fillId="0" borderId="20" xfId="0" applyNumberFormat="1" applyFont="1" applyBorder="1" applyAlignment="1" applyProtection="1">
      <alignment horizontal="center" vertical="center" wrapText="1"/>
      <protection locked="0"/>
    </xf>
    <xf numFmtId="9" fontId="40" fillId="0" borderId="111" xfId="0" applyNumberFormat="1" applyFont="1" applyBorder="1" applyAlignment="1" applyProtection="1">
      <alignment horizontal="center" vertical="center" wrapText="1"/>
      <protection locked="0"/>
    </xf>
    <xf numFmtId="9" fontId="40" fillId="6" borderId="0" xfId="0" applyNumberFormat="1" applyFont="1" applyFill="1" applyAlignment="1">
      <alignment horizontal="center" vertical="center" wrapText="1"/>
    </xf>
    <xf numFmtId="0" fontId="24" fillId="6" borderId="0" xfId="0" applyFont="1" applyFill="1" applyAlignment="1">
      <alignment horizontal="center" vertical="center" wrapText="1"/>
    </xf>
    <xf numFmtId="0" fontId="40" fillId="6" borderId="0" xfId="0" applyFont="1" applyFill="1" applyAlignment="1">
      <alignment horizontal="center" vertical="center" wrapText="1"/>
    </xf>
    <xf numFmtId="9" fontId="40" fillId="0" borderId="119" xfId="0" applyNumberFormat="1" applyFont="1" applyBorder="1" applyAlignment="1" applyProtection="1">
      <alignment horizontal="center" vertical="center" wrapText="1"/>
      <protection locked="0"/>
    </xf>
    <xf numFmtId="9" fontId="40" fillId="0" borderId="120" xfId="0" applyNumberFormat="1" applyFont="1" applyBorder="1" applyAlignment="1" applyProtection="1">
      <alignment horizontal="center" vertical="center" wrapText="1"/>
      <protection locked="0"/>
    </xf>
    <xf numFmtId="9" fontId="40" fillId="0" borderId="121" xfId="0" applyNumberFormat="1" applyFont="1" applyBorder="1" applyAlignment="1" applyProtection="1">
      <alignment horizontal="center" vertical="center" wrapText="1"/>
      <protection locked="0"/>
    </xf>
    <xf numFmtId="0" fontId="27" fillId="5" borderId="0" xfId="0" applyFont="1" applyFill="1" applyAlignment="1">
      <alignment horizontal="center" vertical="center" wrapText="1"/>
    </xf>
    <xf numFmtId="0" fontId="9" fillId="2" borderId="0" xfId="0" applyFont="1" applyFill="1" applyAlignment="1">
      <alignment horizontal="left" vertical="top" wrapText="1"/>
    </xf>
    <xf numFmtId="0" fontId="9" fillId="4" borderId="47" xfId="0" applyFont="1" applyFill="1" applyBorder="1" applyAlignment="1">
      <alignment horizontal="left" vertical="center"/>
    </xf>
    <xf numFmtId="0" fontId="9" fillId="4" borderId="49" xfId="0" applyFont="1" applyFill="1" applyBorder="1" applyAlignment="1">
      <alignment horizontal="left" vertical="center"/>
    </xf>
    <xf numFmtId="0" fontId="9" fillId="4" borderId="48" xfId="0" applyFont="1" applyFill="1" applyBorder="1" applyAlignment="1">
      <alignment horizontal="left" vertical="center"/>
    </xf>
    <xf numFmtId="0" fontId="27" fillId="2" borderId="0" xfId="0" applyFont="1" applyFill="1" applyAlignment="1">
      <alignment horizontal="left" vertical="center" wrapText="1"/>
    </xf>
    <xf numFmtId="0" fontId="69" fillId="2" borderId="58" xfId="0" applyFont="1" applyFill="1" applyBorder="1" applyAlignment="1">
      <alignment horizontal="center" vertical="center" wrapText="1"/>
    </xf>
    <xf numFmtId="0" fontId="69" fillId="2" borderId="45" xfId="0" applyFont="1" applyFill="1" applyBorder="1" applyAlignment="1">
      <alignment horizontal="center" vertical="center" wrapText="1"/>
    </xf>
    <xf numFmtId="0" fontId="60" fillId="3" borderId="139" xfId="0" applyFont="1" applyFill="1" applyBorder="1" applyAlignment="1" applyProtection="1">
      <alignment horizontal="center" vertical="top" wrapText="1"/>
      <protection locked="0"/>
    </xf>
    <xf numFmtId="0" fontId="60" fillId="3" borderId="121" xfId="0" applyFont="1" applyFill="1" applyBorder="1" applyAlignment="1" applyProtection="1">
      <alignment horizontal="center" vertical="top" wrapText="1"/>
      <protection locked="0"/>
    </xf>
    <xf numFmtId="0" fontId="60" fillId="3" borderId="166" xfId="0" applyFont="1" applyFill="1" applyBorder="1" applyAlignment="1" applyProtection="1">
      <alignment horizontal="center" vertical="top" wrapText="1"/>
      <protection locked="0"/>
    </xf>
    <xf numFmtId="0" fontId="60" fillId="3" borderId="111" xfId="0" applyFont="1" applyFill="1" applyBorder="1" applyAlignment="1" applyProtection="1">
      <alignment horizontal="center" vertical="top" wrapText="1"/>
      <protection locked="0"/>
    </xf>
    <xf numFmtId="0" fontId="69" fillId="2" borderId="44" xfId="0" applyFont="1" applyFill="1" applyBorder="1" applyAlignment="1">
      <alignment horizontal="center" vertical="center" wrapText="1"/>
    </xf>
    <xf numFmtId="0" fontId="69" fillId="2" borderId="165" xfId="0" applyFont="1" applyFill="1" applyBorder="1" applyAlignment="1">
      <alignment horizontal="center" vertical="center" wrapText="1"/>
    </xf>
    <xf numFmtId="0" fontId="60" fillId="3" borderId="20" xfId="0" applyFont="1" applyFill="1" applyBorder="1" applyAlignment="1" applyProtection="1">
      <alignment horizontal="center" vertical="top" wrapText="1"/>
      <protection locked="0"/>
    </xf>
    <xf numFmtId="0" fontId="60" fillId="3" borderId="120" xfId="0" applyFont="1" applyFill="1" applyBorder="1" applyAlignment="1" applyProtection="1">
      <alignment horizontal="center" vertical="top" wrapText="1"/>
      <protection locked="0"/>
    </xf>
    <xf numFmtId="0" fontId="27" fillId="2" borderId="72" xfId="0" applyFont="1" applyFill="1" applyBorder="1" applyAlignment="1">
      <alignment horizontal="left" vertical="top" wrapText="1"/>
    </xf>
    <xf numFmtId="0" fontId="27" fillId="2" borderId="55" xfId="0" applyFont="1" applyFill="1" applyBorder="1" applyAlignment="1">
      <alignment horizontal="left" vertical="top" wrapText="1"/>
    </xf>
    <xf numFmtId="0" fontId="27" fillId="2" borderId="69" xfId="0" applyFont="1" applyFill="1" applyBorder="1" applyAlignment="1">
      <alignment horizontal="left" vertical="top" wrapText="1"/>
    </xf>
    <xf numFmtId="0" fontId="27" fillId="2" borderId="58" xfId="0" applyFont="1" applyFill="1" applyBorder="1" applyAlignment="1">
      <alignment horizontal="left" vertical="top" wrapText="1"/>
    </xf>
    <xf numFmtId="0" fontId="27" fillId="2" borderId="0" xfId="0" applyFont="1" applyFill="1" applyAlignment="1">
      <alignment horizontal="left" vertical="top" wrapText="1"/>
    </xf>
    <xf numFmtId="0" fontId="27" fillId="2" borderId="45" xfId="0" applyFont="1" applyFill="1" applyBorder="1" applyAlignment="1">
      <alignment horizontal="left" vertical="top" wrapText="1"/>
    </xf>
    <xf numFmtId="0" fontId="27" fillId="2" borderId="56" xfId="0" applyFont="1" applyFill="1" applyBorder="1" applyAlignment="1">
      <alignment horizontal="left" vertical="top" wrapText="1"/>
    </xf>
    <xf numFmtId="0" fontId="27" fillId="2" borderId="44" xfId="0" applyFont="1" applyFill="1" applyBorder="1" applyAlignment="1">
      <alignment horizontal="left" vertical="top" wrapText="1"/>
    </xf>
    <xf numFmtId="0" fontId="27" fillId="2" borderId="51" xfId="0" applyFont="1" applyFill="1" applyBorder="1" applyAlignment="1">
      <alignment horizontal="left" vertical="top" wrapText="1"/>
    </xf>
    <xf numFmtId="0" fontId="59" fillId="16" borderId="92" xfId="0" applyFont="1" applyFill="1" applyBorder="1" applyAlignment="1">
      <alignment horizontal="left" vertical="center" wrapText="1"/>
    </xf>
    <xf numFmtId="0" fontId="59" fillId="16" borderId="91" xfId="0" applyFont="1" applyFill="1" applyBorder="1" applyAlignment="1">
      <alignment horizontal="left" vertical="center" wrapText="1"/>
    </xf>
    <xf numFmtId="0" fontId="59" fillId="12" borderId="97" xfId="0" applyFont="1" applyFill="1" applyBorder="1" applyAlignment="1">
      <alignment horizontal="left" vertical="top" wrapText="1"/>
    </xf>
    <xf numFmtId="0" fontId="59" fillId="12" borderId="40" xfId="0" applyFont="1" applyFill="1" applyBorder="1" applyAlignment="1">
      <alignment horizontal="left" vertical="top" wrapText="1"/>
    </xf>
    <xf numFmtId="0" fontId="59" fillId="12" borderId="98" xfId="0" applyFont="1" applyFill="1" applyBorder="1" applyAlignment="1">
      <alignment horizontal="left" vertical="top" wrapText="1"/>
    </xf>
    <xf numFmtId="0" fontId="59" fillId="2" borderId="55" xfId="0" applyFont="1" applyFill="1" applyBorder="1" applyAlignment="1">
      <alignment horizontal="right" vertical="center" wrapText="1"/>
    </xf>
    <xf numFmtId="0" fontId="59" fillId="2" borderId="0" xfId="0" applyFont="1" applyFill="1" applyAlignment="1">
      <alignment horizontal="right" vertical="center" wrapText="1"/>
    </xf>
    <xf numFmtId="0" fontId="59" fillId="2" borderId="44" xfId="0" applyFont="1" applyFill="1" applyBorder="1" applyAlignment="1">
      <alignment horizontal="right" vertical="center" wrapText="1"/>
    </xf>
    <xf numFmtId="0" fontId="60" fillId="3" borderId="55" xfId="0" applyFont="1" applyFill="1" applyBorder="1" applyAlignment="1" applyProtection="1">
      <alignment horizontal="center" vertical="center" wrapText="1"/>
      <protection locked="0"/>
    </xf>
    <xf numFmtId="0" fontId="60" fillId="3" borderId="69" xfId="0" applyFont="1" applyFill="1" applyBorder="1" applyAlignment="1" applyProtection="1">
      <alignment horizontal="center" vertical="center" wrapText="1"/>
      <protection locked="0"/>
    </xf>
    <xf numFmtId="0" fontId="60" fillId="3" borderId="0" xfId="0" applyFont="1" applyFill="1" applyAlignment="1" applyProtection="1">
      <alignment horizontal="center" vertical="center" wrapText="1"/>
      <protection locked="0"/>
    </xf>
    <xf numFmtId="0" fontId="60" fillId="3" borderId="45" xfId="0" applyFont="1" applyFill="1" applyBorder="1" applyAlignment="1" applyProtection="1">
      <alignment horizontal="center" vertical="center" wrapText="1"/>
      <protection locked="0"/>
    </xf>
    <xf numFmtId="0" fontId="60" fillId="3" borderId="44" xfId="0" applyFont="1" applyFill="1" applyBorder="1" applyAlignment="1" applyProtection="1">
      <alignment horizontal="center" vertical="center" wrapText="1"/>
      <protection locked="0"/>
    </xf>
    <xf numFmtId="0" fontId="60" fillId="3" borderId="51" xfId="0" applyFont="1" applyFill="1" applyBorder="1" applyAlignment="1" applyProtection="1">
      <alignment horizontal="center" vertical="center" wrapText="1"/>
      <protection locked="0"/>
    </xf>
    <xf numFmtId="0" fontId="27" fillId="2" borderId="144" xfId="0" applyFont="1" applyFill="1" applyBorder="1" applyAlignment="1">
      <alignment horizontal="left" vertical="center"/>
    </xf>
    <xf numFmtId="0" fontId="27" fillId="2" borderId="143" xfId="0" applyFont="1" applyFill="1" applyBorder="1" applyAlignment="1">
      <alignment horizontal="left" vertical="center"/>
    </xf>
    <xf numFmtId="0" fontId="59" fillId="2" borderId="69" xfId="0" applyFont="1" applyFill="1" applyBorder="1" applyAlignment="1">
      <alignment horizontal="center" vertical="center" wrapText="1"/>
    </xf>
    <xf numFmtId="0" fontId="59" fillId="2" borderId="45" xfId="0" applyFont="1" applyFill="1" applyBorder="1" applyAlignment="1">
      <alignment horizontal="center" vertical="center" wrapText="1"/>
    </xf>
    <xf numFmtId="0" fontId="59" fillId="2" borderId="51" xfId="0" applyFont="1" applyFill="1" applyBorder="1" applyAlignment="1">
      <alignment horizontal="center" vertical="center" wrapText="1"/>
    </xf>
    <xf numFmtId="0" fontId="72" fillId="0" borderId="72" xfId="0" applyFont="1" applyBorder="1" applyAlignment="1" applyProtection="1">
      <alignment horizontal="center" vertical="center" wrapText="1"/>
      <protection locked="0"/>
    </xf>
    <xf numFmtId="0" fontId="72" fillId="0" borderId="69" xfId="0" applyFont="1" applyBorder="1" applyAlignment="1" applyProtection="1">
      <alignment horizontal="center" vertical="center" wrapText="1"/>
      <protection locked="0"/>
    </xf>
    <xf numFmtId="0" fontId="72" fillId="0" borderId="58" xfId="0" applyFont="1" applyBorder="1" applyAlignment="1" applyProtection="1">
      <alignment horizontal="center" vertical="center" wrapText="1"/>
      <protection locked="0"/>
    </xf>
    <xf numFmtId="0" fontId="72" fillId="0" borderId="45" xfId="0" applyFont="1" applyBorder="1" applyAlignment="1" applyProtection="1">
      <alignment horizontal="center" vertical="center" wrapText="1"/>
      <protection locked="0"/>
    </xf>
    <xf numFmtId="0" fontId="72" fillId="0" borderId="56" xfId="0" applyFont="1" applyBorder="1" applyAlignment="1" applyProtection="1">
      <alignment horizontal="center" vertical="center" wrapText="1"/>
      <protection locked="0"/>
    </xf>
    <xf numFmtId="0" fontId="72" fillId="0" borderId="51" xfId="0" applyFont="1" applyBorder="1" applyAlignment="1" applyProtection="1">
      <alignment horizontal="center" vertical="center" wrapText="1"/>
      <protection locked="0"/>
    </xf>
    <xf numFmtId="0" fontId="59" fillId="2" borderId="71" xfId="0" applyFont="1" applyFill="1" applyBorder="1" applyAlignment="1">
      <alignment horizontal="left"/>
    </xf>
    <xf numFmtId="0" fontId="59" fillId="2" borderId="57" xfId="0" applyFont="1" applyFill="1" applyBorder="1" applyAlignment="1">
      <alignment horizontal="left"/>
    </xf>
    <xf numFmtId="0" fontId="27" fillId="6" borderId="0" xfId="0" applyFont="1" applyFill="1" applyAlignment="1">
      <alignment horizontal="left"/>
    </xf>
    <xf numFmtId="0" fontId="27" fillId="6" borderId="0" xfId="0" applyFont="1" applyFill="1" applyAlignment="1">
      <alignment horizontal="left" vertical="center"/>
    </xf>
    <xf numFmtId="0" fontId="32" fillId="4" borderId="56" xfId="0" applyFont="1" applyFill="1" applyBorder="1" applyAlignment="1">
      <alignment horizontal="left" vertical="center" wrapText="1"/>
    </xf>
    <xf numFmtId="0" fontId="32" fillId="4" borderId="44" xfId="0" applyFont="1" applyFill="1" applyBorder="1" applyAlignment="1">
      <alignment horizontal="left" vertical="center" wrapText="1"/>
    </xf>
    <xf numFmtId="0" fontId="32" fillId="4" borderId="51" xfId="0" applyFont="1" applyFill="1" applyBorder="1" applyAlignment="1">
      <alignment horizontal="left" vertical="center" wrapText="1"/>
    </xf>
    <xf numFmtId="0" fontId="34" fillId="2" borderId="78" xfId="0" applyFont="1" applyFill="1" applyBorder="1" applyAlignment="1">
      <alignment horizontal="left" vertical="center" wrapText="1"/>
    </xf>
    <xf numFmtId="0" fontId="34" fillId="2" borderId="133" xfId="0" applyFont="1" applyFill="1" applyBorder="1" applyAlignment="1">
      <alignment horizontal="left" vertical="center" wrapText="1"/>
    </xf>
    <xf numFmtId="0" fontId="27" fillId="2" borderId="137" xfId="0" applyFont="1" applyFill="1" applyBorder="1" applyAlignment="1">
      <alignment horizontal="center" vertical="center" wrapText="1"/>
    </xf>
    <xf numFmtId="0" fontId="27" fillId="2" borderId="138" xfId="0" applyFont="1" applyFill="1" applyBorder="1" applyAlignment="1">
      <alignment horizontal="center" vertical="center" wrapText="1"/>
    </xf>
    <xf numFmtId="0" fontId="27" fillId="2" borderId="69" xfId="0" applyFont="1" applyFill="1" applyBorder="1" applyAlignment="1">
      <alignment horizontal="center" vertical="center" wrapText="1"/>
    </xf>
    <xf numFmtId="0" fontId="27" fillId="2" borderId="51" xfId="0" applyFont="1" applyFill="1" applyBorder="1" applyAlignment="1">
      <alignment horizontal="center" vertical="center" wrapText="1"/>
    </xf>
    <xf numFmtId="0" fontId="6" fillId="0" borderId="79" xfId="0" applyFont="1" applyBorder="1" applyAlignment="1" applyProtection="1">
      <alignment horizontal="center" vertical="center"/>
      <protection locked="0"/>
    </xf>
    <xf numFmtId="0" fontId="6" fillId="0" borderId="66" xfId="0" applyFont="1" applyBorder="1" applyAlignment="1" applyProtection="1">
      <alignment horizontal="center" vertical="center"/>
      <protection locked="0"/>
    </xf>
    <xf numFmtId="0" fontId="9" fillId="4" borderId="47" xfId="0" applyFont="1" applyFill="1" applyBorder="1" applyAlignment="1">
      <alignment horizontal="center" vertical="center"/>
    </xf>
    <xf numFmtId="0" fontId="9" fillId="4" borderId="49" xfId="0" applyFont="1" applyFill="1" applyBorder="1" applyAlignment="1">
      <alignment horizontal="center" vertical="center"/>
    </xf>
    <xf numFmtId="0" fontId="9" fillId="4" borderId="48" xfId="0" applyFont="1" applyFill="1" applyBorder="1" applyAlignment="1">
      <alignment horizontal="center" vertical="center"/>
    </xf>
  </cellXfs>
  <cellStyles count="4">
    <cellStyle name="Comma" xfId="2" builtinId="3"/>
    <cellStyle name="Currency" xfId="3" builtinId="4"/>
    <cellStyle name="Normal" xfId="0" builtinId="0"/>
    <cellStyle name="Percent" xfId="1" builtinId="5"/>
  </cellStyles>
  <dxfs count="88">
    <dxf>
      <alignment horizontal="general" vertical="bottom" textRotation="0" wrapText="1" indent="0" justifyLastLine="0" shrinkToFit="0" readingOrder="0"/>
    </dxf>
    <dxf>
      <alignment horizontal="left" vertical="top" textRotation="0" wrapText="0" indent="0" justifyLastLine="0" shrinkToFit="0" readingOrder="0"/>
    </dxf>
    <dxf>
      <fill>
        <patternFill>
          <bgColor theme="0" tint="-0.14996795556505021"/>
        </patternFill>
      </fill>
    </dxf>
    <dxf>
      <font>
        <strike val="0"/>
      </font>
      <fill>
        <patternFill>
          <bgColor rgb="FFFF0000"/>
        </patternFill>
      </fill>
    </dxf>
    <dxf>
      <fill>
        <patternFill>
          <bgColor rgb="FFFFCC00"/>
        </patternFill>
      </fill>
    </dxf>
    <dxf>
      <fill>
        <patternFill>
          <bgColor rgb="FFFFFF99"/>
        </patternFill>
      </fill>
    </dxf>
    <dxf>
      <fill>
        <patternFill>
          <bgColor rgb="FF66FF66"/>
        </patternFill>
      </fill>
    </dxf>
    <dxf>
      <fill>
        <patternFill>
          <bgColor rgb="FF00B050"/>
        </patternFill>
      </fill>
    </dxf>
    <dxf>
      <font>
        <strike val="0"/>
      </font>
      <fill>
        <patternFill>
          <bgColor rgb="FFFF0000"/>
        </patternFill>
      </fill>
    </dxf>
    <dxf>
      <fill>
        <patternFill>
          <bgColor rgb="FFFFCC00"/>
        </patternFill>
      </fill>
    </dxf>
    <dxf>
      <fill>
        <patternFill>
          <bgColor rgb="FFFFFF99"/>
        </patternFill>
      </fill>
    </dxf>
    <dxf>
      <fill>
        <patternFill>
          <bgColor rgb="FF66FF66"/>
        </patternFill>
      </fill>
    </dxf>
    <dxf>
      <fill>
        <patternFill>
          <bgColor rgb="FF00B050"/>
        </patternFill>
      </fill>
    </dxf>
    <dxf>
      <font>
        <strike val="0"/>
      </font>
      <fill>
        <patternFill>
          <bgColor rgb="FFFF0000"/>
        </patternFill>
      </fill>
    </dxf>
    <dxf>
      <fill>
        <patternFill>
          <bgColor rgb="FFFFCC00"/>
        </patternFill>
      </fill>
    </dxf>
    <dxf>
      <fill>
        <patternFill>
          <bgColor rgb="FFFFFF99"/>
        </patternFill>
      </fill>
    </dxf>
    <dxf>
      <fill>
        <patternFill>
          <bgColor rgb="FF66FF66"/>
        </patternFill>
      </fill>
    </dxf>
    <dxf>
      <fill>
        <patternFill>
          <bgColor rgb="FF00B050"/>
        </patternFill>
      </fill>
    </dxf>
    <dxf>
      <fill>
        <patternFill>
          <bgColor rgb="FFFFCC99"/>
        </patternFill>
      </fill>
    </dxf>
    <dxf>
      <fill>
        <patternFill>
          <bgColor rgb="FFFFFFCC"/>
        </patternFill>
      </fill>
    </dxf>
    <dxf>
      <fill>
        <patternFill>
          <bgColor rgb="FF66FF99"/>
        </patternFill>
      </fill>
    </dxf>
    <dxf>
      <fill>
        <patternFill>
          <bgColor rgb="FF00B050"/>
        </patternFill>
      </fill>
    </dxf>
    <dxf>
      <fill>
        <patternFill>
          <bgColor rgb="FFFFCCCC"/>
        </patternFill>
      </fill>
    </dxf>
    <dxf>
      <fill>
        <patternFill>
          <bgColor rgb="FFFFCC99"/>
        </patternFill>
      </fill>
    </dxf>
    <dxf>
      <fill>
        <patternFill>
          <bgColor rgb="FFFFFFCC"/>
        </patternFill>
      </fill>
    </dxf>
    <dxf>
      <fill>
        <patternFill>
          <bgColor rgb="FF66FF99"/>
        </patternFill>
      </fill>
    </dxf>
    <dxf>
      <fill>
        <patternFill>
          <bgColor rgb="FFFFCCCC"/>
        </patternFill>
      </fill>
    </dxf>
    <dxf>
      <fill>
        <patternFill>
          <bgColor rgb="FF00B050"/>
        </patternFill>
      </fill>
    </dxf>
    <dxf>
      <fill>
        <patternFill>
          <bgColor rgb="FF00B050"/>
        </patternFill>
      </fill>
    </dxf>
    <dxf>
      <fill>
        <patternFill>
          <bgColor rgb="FF66FF99"/>
        </patternFill>
      </fill>
    </dxf>
    <dxf>
      <fill>
        <patternFill>
          <bgColor rgb="FFFFFFCC"/>
        </patternFill>
      </fill>
    </dxf>
    <dxf>
      <fill>
        <patternFill>
          <bgColor rgb="FFFFCC99"/>
        </patternFill>
      </fill>
    </dxf>
    <dxf>
      <fill>
        <patternFill>
          <bgColor rgb="FFFFCCCC"/>
        </patternFill>
      </fill>
    </dxf>
    <dxf>
      <fill>
        <patternFill>
          <bgColor rgb="FFFFCC99"/>
        </patternFill>
      </fill>
    </dxf>
    <dxf>
      <fill>
        <patternFill>
          <bgColor rgb="FFFFFFCC"/>
        </patternFill>
      </fill>
    </dxf>
    <dxf>
      <fill>
        <patternFill>
          <bgColor rgb="FF66FF99"/>
        </patternFill>
      </fill>
    </dxf>
    <dxf>
      <fill>
        <patternFill>
          <bgColor rgb="FF00B050"/>
        </patternFill>
      </fill>
    </dxf>
    <dxf>
      <fill>
        <patternFill>
          <bgColor rgb="FFFFCCCC"/>
        </patternFill>
      </fill>
    </dxf>
    <dxf>
      <fill>
        <patternFill>
          <bgColor rgb="FFFFCC99"/>
        </patternFill>
      </fill>
    </dxf>
    <dxf>
      <fill>
        <patternFill>
          <bgColor rgb="FFFFCCCC"/>
        </patternFill>
      </fill>
    </dxf>
    <dxf>
      <fill>
        <patternFill>
          <bgColor rgb="FFFFFFCC"/>
        </patternFill>
      </fill>
    </dxf>
    <dxf>
      <fill>
        <patternFill>
          <bgColor rgb="FF66FF99"/>
        </patternFill>
      </fill>
    </dxf>
    <dxf>
      <fill>
        <patternFill>
          <bgColor rgb="FF00B050"/>
        </patternFill>
      </fill>
    </dxf>
    <dxf>
      <fill>
        <patternFill>
          <bgColor rgb="FFFFCCCC"/>
        </patternFill>
      </fill>
    </dxf>
    <dxf>
      <fill>
        <patternFill>
          <bgColor rgb="FFFFCC99"/>
        </patternFill>
      </fill>
    </dxf>
    <dxf>
      <fill>
        <patternFill>
          <bgColor rgb="FFFFFFCC"/>
        </patternFill>
      </fill>
    </dxf>
    <dxf>
      <fill>
        <patternFill>
          <bgColor rgb="FF66FF99"/>
        </patternFill>
      </fill>
    </dxf>
    <dxf>
      <fill>
        <patternFill>
          <bgColor rgb="FF00B050"/>
        </patternFill>
      </fill>
    </dxf>
    <dxf>
      <fill>
        <patternFill>
          <bgColor rgb="FFFF0000"/>
        </patternFill>
      </fill>
    </dxf>
    <dxf>
      <fill>
        <patternFill>
          <bgColor rgb="FFFFC000"/>
        </patternFill>
      </fill>
    </dxf>
    <dxf>
      <fill>
        <patternFill>
          <bgColor rgb="FFD2ECB6"/>
        </patternFill>
      </fill>
    </dxf>
    <dxf>
      <fill>
        <patternFill>
          <bgColor rgb="FF7ABC32"/>
        </patternFill>
      </fill>
    </dxf>
    <dxf>
      <fill>
        <patternFill>
          <bgColor rgb="FFFFFF00"/>
        </patternFill>
      </fill>
    </dxf>
    <dxf>
      <fill>
        <patternFill>
          <bgColor rgb="FFFF0000"/>
        </patternFill>
      </fill>
    </dxf>
    <dxf>
      <fill>
        <patternFill>
          <bgColor rgb="FFFFC000"/>
        </patternFill>
      </fill>
    </dxf>
    <dxf>
      <fill>
        <patternFill>
          <bgColor rgb="FFFFFF66"/>
        </patternFill>
      </fill>
    </dxf>
    <dxf>
      <fill>
        <patternFill>
          <bgColor rgb="FF66FF66"/>
        </patternFill>
      </fill>
    </dxf>
    <dxf>
      <fill>
        <patternFill>
          <bgColor rgb="FF00B050"/>
        </patternFill>
      </fill>
    </dxf>
    <dxf>
      <fill>
        <patternFill>
          <bgColor rgb="FFFFCCCC"/>
        </patternFill>
      </fill>
    </dxf>
    <dxf>
      <fill>
        <patternFill>
          <bgColor rgb="FFFFCC99"/>
        </patternFill>
      </fill>
    </dxf>
    <dxf>
      <fill>
        <patternFill>
          <bgColor rgb="FFFFFFCC"/>
        </patternFill>
      </fill>
    </dxf>
    <dxf>
      <fill>
        <patternFill>
          <bgColor rgb="FF66FF99"/>
        </patternFill>
      </fill>
    </dxf>
    <dxf>
      <fill>
        <patternFill>
          <bgColor rgb="FF00B050"/>
        </patternFill>
      </fill>
    </dxf>
    <dxf>
      <fill>
        <patternFill>
          <bgColor rgb="FFFFCCCC"/>
        </patternFill>
      </fill>
    </dxf>
    <dxf>
      <fill>
        <patternFill>
          <bgColor rgb="FFFFCC99"/>
        </patternFill>
      </fill>
    </dxf>
    <dxf>
      <fill>
        <patternFill>
          <bgColor rgb="FFFFFFCC"/>
        </patternFill>
      </fill>
    </dxf>
    <dxf>
      <fill>
        <patternFill>
          <bgColor rgb="FF66FF99"/>
        </patternFill>
      </fill>
    </dxf>
    <dxf>
      <fill>
        <patternFill>
          <bgColor rgb="FF00B050"/>
        </patternFill>
      </fill>
    </dxf>
    <dxf>
      <fill>
        <patternFill>
          <bgColor rgb="FFFFCCCC"/>
        </patternFill>
      </fill>
    </dxf>
    <dxf>
      <fill>
        <patternFill>
          <bgColor rgb="FFFFCC99"/>
        </patternFill>
      </fill>
    </dxf>
    <dxf>
      <fill>
        <patternFill>
          <bgColor rgb="FFFFFFCC"/>
        </patternFill>
      </fill>
    </dxf>
    <dxf>
      <fill>
        <patternFill>
          <bgColor rgb="FF66FF99"/>
        </patternFill>
      </fill>
    </dxf>
    <dxf>
      <fill>
        <patternFill>
          <bgColor rgb="FF00B050"/>
        </patternFill>
      </fill>
    </dxf>
    <dxf>
      <fill>
        <patternFill>
          <bgColor rgb="FFFFCCCC"/>
        </patternFill>
      </fill>
    </dxf>
    <dxf>
      <fill>
        <patternFill>
          <bgColor rgb="FFFFCC99"/>
        </patternFill>
      </fill>
    </dxf>
    <dxf>
      <fill>
        <patternFill>
          <bgColor rgb="FFFFFFCC"/>
        </patternFill>
      </fill>
    </dxf>
    <dxf>
      <fill>
        <patternFill>
          <bgColor rgb="FF66FF99"/>
        </patternFill>
      </fill>
    </dxf>
    <dxf>
      <fill>
        <patternFill>
          <bgColor rgb="FF00B050"/>
        </patternFill>
      </fill>
    </dxf>
    <dxf>
      <fill>
        <patternFill>
          <bgColor rgb="FFFFCCCC"/>
        </patternFill>
      </fill>
    </dxf>
    <dxf>
      <fill>
        <patternFill>
          <bgColor rgb="FFFFCC99"/>
        </patternFill>
      </fill>
    </dxf>
    <dxf>
      <fill>
        <patternFill>
          <bgColor rgb="FFFFFFCC"/>
        </patternFill>
      </fill>
    </dxf>
    <dxf>
      <fill>
        <patternFill>
          <bgColor rgb="FF66FF99"/>
        </patternFill>
      </fill>
    </dxf>
    <dxf>
      <fill>
        <patternFill>
          <bgColor rgb="FF00B050"/>
        </patternFill>
      </fill>
    </dxf>
    <dxf>
      <fill>
        <patternFill>
          <bgColor rgb="FFFFCCCC"/>
        </patternFill>
      </fill>
    </dxf>
    <dxf>
      <fill>
        <patternFill>
          <bgColor rgb="FFFFCC99"/>
        </patternFill>
      </fill>
    </dxf>
    <dxf>
      <fill>
        <patternFill>
          <bgColor rgb="FFFFFFCC"/>
        </patternFill>
      </fill>
    </dxf>
    <dxf>
      <fill>
        <patternFill>
          <bgColor rgb="FF66FF99"/>
        </patternFill>
      </fill>
    </dxf>
    <dxf>
      <fill>
        <patternFill>
          <bgColor rgb="FF00B050"/>
        </patternFill>
      </fill>
    </dxf>
  </dxfs>
  <tableStyles count="0" defaultTableStyle="TableStyleMedium2" defaultPivotStyle="PivotStyleLight16"/>
  <colors>
    <mruColors>
      <color rgb="FFBBE2FF"/>
      <color rgb="FF7ABC32"/>
      <color rgb="FFD2ECB6"/>
      <color rgb="FF00F26D"/>
      <color rgb="FF00F2BD"/>
      <color rgb="FFA7FFC0"/>
      <color rgb="FFFFFFB7"/>
      <color rgb="FFFFE181"/>
      <color rgb="FFFFB4B4"/>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3.xml"/><Relationship Id="rId10" Type="http://schemas.openxmlformats.org/officeDocument/2006/relationships/worksheet" Target="worksheets/sheet10.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spc="0" baseline="0">
                <a:solidFill>
                  <a:schemeClr val="tx1">
                    <a:lumMod val="65000"/>
                    <a:lumOff val="35000"/>
                  </a:schemeClr>
                </a:solidFill>
                <a:latin typeface="+mn-lt"/>
                <a:ea typeface="+mn-ea"/>
                <a:cs typeface="+mn-cs"/>
              </a:defRPr>
            </a:pPr>
            <a:r>
              <a:rPr lang="en-US" sz="2000" b="1">
                <a:solidFill>
                  <a:schemeClr val="accent1"/>
                </a:solidFill>
              </a:rPr>
              <a:t>Energy spend (€)</a:t>
            </a:r>
          </a:p>
        </c:rich>
      </c:tx>
      <c:overlay val="0"/>
      <c:spPr>
        <a:noFill/>
        <a:ln>
          <a:noFill/>
        </a:ln>
        <a:effectLst/>
      </c:spPr>
      <c:txPr>
        <a:bodyPr rot="0" spcFirstLastPara="1" vertOverflow="ellipsis" vert="horz" wrap="square" anchor="ctr" anchorCtr="1"/>
        <a:lstStyle/>
        <a:p>
          <a:pPr>
            <a:defRPr sz="20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6829888848552113"/>
          <c:y val="0.16055623238419761"/>
          <c:w val="0.7928122245157857"/>
          <c:h val="0.72052008731952055"/>
        </c:manualLayout>
      </c:layout>
      <c:barChart>
        <c:barDir val="col"/>
        <c:grouping val="clustered"/>
        <c:varyColors val="0"/>
        <c:ser>
          <c:idx val="0"/>
          <c:order val="0"/>
          <c:spPr>
            <a:solidFill>
              <a:schemeClr val="accent1"/>
            </a:solidFill>
            <a:ln>
              <a:noFill/>
            </a:ln>
            <a:effectLst/>
          </c:spPr>
          <c:invertIfNegative val="0"/>
          <c:dPt>
            <c:idx val="0"/>
            <c:invertIfNegative val="0"/>
            <c:bubble3D val="0"/>
            <c:spPr>
              <a:solidFill>
                <a:srgbClr val="C00000"/>
              </a:solidFill>
              <a:ln>
                <a:noFill/>
              </a:ln>
              <a:effectLst/>
            </c:spPr>
            <c:extLst>
              <c:ext xmlns:c16="http://schemas.microsoft.com/office/drawing/2014/chart" uri="{C3380CC4-5D6E-409C-BE32-E72D297353CC}">
                <c16:uniqueId val="{00000001-35AC-4900-BF3A-F180D8FFAD09}"/>
              </c:ext>
            </c:extLst>
          </c:dPt>
          <c:dLbls>
            <c:spPr>
              <a:noFill/>
              <a:ln>
                <a:noFill/>
              </a:ln>
              <a:effectLst/>
            </c:spPr>
            <c:txPr>
              <a:bodyPr rot="0" spcFirstLastPara="1" vertOverflow="ellipsis" vert="horz" wrap="square" lIns="38100" tIns="19050" rIns="38100" bIns="19050" anchor="ctr" anchorCtr="1">
                <a:spAutoFit/>
              </a:bodyPr>
              <a:lstStyle/>
              <a:p>
                <a:pPr>
                  <a:defRPr sz="1800" b="1" i="0" u="none" strike="noStrike" kern="1200" baseline="0">
                    <a:solidFill>
                      <a:schemeClr val="accent1"/>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'Total savings'!$E$21:$F$21</c:f>
              <c:strCache>
                <c:ptCount val="2"/>
                <c:pt idx="0">
                  <c:v>Current</c:v>
                </c:pt>
                <c:pt idx="1">
                  <c:v>Potential</c:v>
                </c:pt>
              </c:strCache>
            </c:strRef>
          </c:cat>
          <c:val>
            <c:numRef>
              <c:f>'Total savings'!$E$22:$F$22</c:f>
              <c:numCache>
                <c:formatCode>"€"#,##0</c:formatCode>
                <c:ptCount val="2"/>
                <c:pt idx="0" formatCode="_-&quot;€&quot;* #,##0_-;\-&quot;€&quot;* #,##0_-;_-&quot;€&quot;* &quot;-&quot;??_-;_-@_-">
                  <c:v>0</c:v>
                </c:pt>
                <c:pt idx="1">
                  <c:v>0</c:v>
                </c:pt>
              </c:numCache>
            </c:numRef>
          </c:val>
          <c:extLst>
            <c:ext xmlns:c16="http://schemas.microsoft.com/office/drawing/2014/chart" uri="{C3380CC4-5D6E-409C-BE32-E72D297353CC}">
              <c16:uniqueId val="{00000002-35AC-4900-BF3A-F180D8FFAD09}"/>
            </c:ext>
          </c:extLst>
        </c:ser>
        <c:dLbls>
          <c:dLblPos val="outEnd"/>
          <c:showLegendKey val="0"/>
          <c:showVal val="1"/>
          <c:showCatName val="0"/>
          <c:showSerName val="0"/>
          <c:showPercent val="0"/>
          <c:showBubbleSize val="0"/>
        </c:dLbls>
        <c:gapWidth val="219"/>
        <c:overlap val="-27"/>
        <c:axId val="1166748704"/>
        <c:axId val="1204456240"/>
      </c:barChart>
      <c:catAx>
        <c:axId val="1166748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1" i="0" u="none" strike="noStrike" kern="1200" baseline="0">
                <a:solidFill>
                  <a:schemeClr val="accent1"/>
                </a:solidFill>
                <a:latin typeface="+mn-lt"/>
                <a:ea typeface="+mn-ea"/>
                <a:cs typeface="+mn-cs"/>
              </a:defRPr>
            </a:pPr>
            <a:endParaRPr lang="en-US"/>
          </a:p>
        </c:txPr>
        <c:crossAx val="1204456240"/>
        <c:crosses val="autoZero"/>
        <c:auto val="1"/>
        <c:lblAlgn val="ctr"/>
        <c:lblOffset val="100"/>
        <c:noMultiLvlLbl val="0"/>
      </c:catAx>
      <c:valAx>
        <c:axId val="1204456240"/>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quot;€&quot;* #,##0_-;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chemeClr val="accent1"/>
                </a:solidFill>
                <a:latin typeface="+mn-lt"/>
                <a:ea typeface="+mn-ea"/>
                <a:cs typeface="+mn-cs"/>
              </a:defRPr>
            </a:pPr>
            <a:endParaRPr lang="en-US"/>
          </a:p>
        </c:txPr>
        <c:crossAx val="116674870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8575" cap="flat" cmpd="sng" algn="ctr">
      <a:solidFill>
        <a:schemeClr val="accent1"/>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spc="0" baseline="0">
                <a:solidFill>
                  <a:schemeClr val="tx1">
                    <a:lumMod val="65000"/>
                    <a:lumOff val="35000"/>
                  </a:schemeClr>
                </a:solidFill>
                <a:latin typeface="+mn-lt"/>
                <a:ea typeface="+mn-ea"/>
                <a:cs typeface="+mn-cs"/>
              </a:defRPr>
            </a:pPr>
            <a:r>
              <a:rPr lang="en-US" sz="2000" b="1">
                <a:solidFill>
                  <a:schemeClr val="accent1"/>
                </a:solidFill>
              </a:rPr>
              <a:t>Emissions (t</a:t>
            </a:r>
            <a:r>
              <a:rPr lang="en-US" sz="2000" b="1" baseline="0">
                <a:solidFill>
                  <a:schemeClr val="accent1"/>
                </a:solidFill>
              </a:rPr>
              <a:t> CO</a:t>
            </a:r>
            <a:r>
              <a:rPr lang="en-US" sz="2000" b="1" baseline="-25000">
                <a:solidFill>
                  <a:schemeClr val="accent1"/>
                </a:solidFill>
              </a:rPr>
              <a:t>2</a:t>
            </a:r>
            <a:r>
              <a:rPr lang="en-US" sz="2000" b="1" baseline="0">
                <a:solidFill>
                  <a:schemeClr val="accent1"/>
                </a:solidFill>
              </a:rPr>
              <a:t>e)</a:t>
            </a:r>
            <a:endParaRPr lang="en-US" sz="2000" b="1">
              <a:solidFill>
                <a:schemeClr val="accent1"/>
              </a:solidFill>
            </a:endParaRPr>
          </a:p>
        </c:rich>
      </c:tx>
      <c:overlay val="0"/>
      <c:spPr>
        <a:noFill/>
        <a:ln>
          <a:noFill/>
        </a:ln>
        <a:effectLst/>
      </c:spPr>
      <c:txPr>
        <a:bodyPr rot="0" spcFirstLastPara="1" vertOverflow="ellipsis" vert="horz" wrap="square" anchor="ctr" anchorCtr="1"/>
        <a:lstStyle/>
        <a:p>
          <a:pPr>
            <a:defRPr sz="20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2003922038423207E-2"/>
          <c:y val="0.17248730163583867"/>
          <c:w val="0.88985988068886013"/>
          <c:h val="0.70942067399296405"/>
        </c:manualLayout>
      </c:layout>
      <c:barChart>
        <c:barDir val="col"/>
        <c:grouping val="clustered"/>
        <c:varyColors val="0"/>
        <c:ser>
          <c:idx val="0"/>
          <c:order val="0"/>
          <c:tx>
            <c:strRef>
              <c:f>'Total savings'!$E$21:$F$21</c:f>
              <c:strCache>
                <c:ptCount val="2"/>
                <c:pt idx="0">
                  <c:v>Current</c:v>
                </c:pt>
                <c:pt idx="1">
                  <c:v>Potential</c:v>
                </c:pt>
              </c:strCache>
            </c:strRef>
          </c:tx>
          <c:spPr>
            <a:solidFill>
              <a:schemeClr val="accent1"/>
            </a:solidFill>
            <a:ln>
              <a:noFill/>
            </a:ln>
            <a:effectLst/>
          </c:spPr>
          <c:invertIfNegative val="0"/>
          <c:dPt>
            <c:idx val="0"/>
            <c:invertIfNegative val="0"/>
            <c:bubble3D val="0"/>
            <c:spPr>
              <a:solidFill>
                <a:srgbClr val="C00000"/>
              </a:solidFill>
              <a:ln>
                <a:noFill/>
              </a:ln>
              <a:effectLst/>
            </c:spPr>
            <c:extLst>
              <c:ext xmlns:c16="http://schemas.microsoft.com/office/drawing/2014/chart" uri="{C3380CC4-5D6E-409C-BE32-E72D297353CC}">
                <c16:uniqueId val="{00000001-4414-4E12-9F82-E75D10784DE0}"/>
              </c:ext>
            </c:extLst>
          </c:dPt>
          <c:dLbls>
            <c:spPr>
              <a:noFill/>
              <a:ln>
                <a:noFill/>
              </a:ln>
              <a:effectLst/>
            </c:spPr>
            <c:txPr>
              <a:bodyPr rot="0" spcFirstLastPara="1" vertOverflow="ellipsis" vert="horz" wrap="square" lIns="38100" tIns="19050" rIns="38100" bIns="19050" anchor="ctr" anchorCtr="1">
                <a:spAutoFit/>
              </a:bodyPr>
              <a:lstStyle/>
              <a:p>
                <a:pPr>
                  <a:defRPr sz="1800" b="1" i="0" u="none" strike="noStrike" kern="1200" baseline="0">
                    <a:solidFill>
                      <a:schemeClr val="accent1"/>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'Total savings'!$E$21:$F$21</c:f>
              <c:strCache>
                <c:ptCount val="2"/>
                <c:pt idx="0">
                  <c:v>Current</c:v>
                </c:pt>
                <c:pt idx="1">
                  <c:v>Potential</c:v>
                </c:pt>
              </c:strCache>
            </c:strRef>
          </c:cat>
          <c:val>
            <c:numRef>
              <c:f>'Total savings'!$E$24:$F$24</c:f>
              <c:numCache>
                <c:formatCode>0.0</c:formatCode>
                <c:ptCount val="2"/>
                <c:pt idx="0">
                  <c:v>0</c:v>
                </c:pt>
                <c:pt idx="1">
                  <c:v>0</c:v>
                </c:pt>
              </c:numCache>
            </c:numRef>
          </c:val>
          <c:extLst>
            <c:ext xmlns:c16="http://schemas.microsoft.com/office/drawing/2014/chart" uri="{C3380CC4-5D6E-409C-BE32-E72D297353CC}">
              <c16:uniqueId val="{00000002-4414-4E12-9F82-E75D10784DE0}"/>
            </c:ext>
          </c:extLst>
        </c:ser>
        <c:dLbls>
          <c:dLblPos val="outEnd"/>
          <c:showLegendKey val="0"/>
          <c:showVal val="1"/>
          <c:showCatName val="0"/>
          <c:showSerName val="0"/>
          <c:showPercent val="0"/>
          <c:showBubbleSize val="0"/>
        </c:dLbls>
        <c:gapWidth val="219"/>
        <c:overlap val="-27"/>
        <c:axId val="1166748704"/>
        <c:axId val="1204456240"/>
      </c:barChart>
      <c:catAx>
        <c:axId val="1166748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1" i="0" u="none" strike="noStrike" kern="1200" baseline="0">
                <a:solidFill>
                  <a:schemeClr val="accent1"/>
                </a:solidFill>
                <a:latin typeface="+mn-lt"/>
                <a:ea typeface="+mn-ea"/>
                <a:cs typeface="+mn-cs"/>
              </a:defRPr>
            </a:pPr>
            <a:endParaRPr lang="en-US"/>
          </a:p>
        </c:txPr>
        <c:crossAx val="1204456240"/>
        <c:crosses val="autoZero"/>
        <c:auto val="1"/>
        <c:lblAlgn val="ctr"/>
        <c:lblOffset val="100"/>
        <c:noMultiLvlLbl val="0"/>
      </c:catAx>
      <c:valAx>
        <c:axId val="12044562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chemeClr val="accent1"/>
                </a:solidFill>
                <a:latin typeface="+mn-lt"/>
                <a:ea typeface="+mn-ea"/>
                <a:cs typeface="+mn-cs"/>
              </a:defRPr>
            </a:pPr>
            <a:endParaRPr lang="en-US"/>
          </a:p>
        </c:txPr>
        <c:crossAx val="116674870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8575" cap="flat" cmpd="sng" algn="ctr">
      <a:solidFill>
        <a:schemeClr val="accent1"/>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solidFill>
                  <a:schemeClr val="accent3">
                    <a:lumMod val="50000"/>
                  </a:schemeClr>
                </a:solidFill>
              </a:rPr>
              <a:t>Cost</a:t>
            </a:r>
            <a:r>
              <a:rPr lang="en-US" b="1" baseline="0">
                <a:solidFill>
                  <a:schemeClr val="accent3">
                    <a:lumMod val="50000"/>
                  </a:schemeClr>
                </a:solidFill>
              </a:rPr>
              <a:t>s breakdown</a:t>
            </a:r>
            <a:endParaRPr lang="en-US" b="1">
              <a:solidFill>
                <a:schemeClr val="accent3">
                  <a:lumMod val="50000"/>
                </a:schemeClr>
              </a:solidFill>
            </a:endParaRPr>
          </a:p>
        </c:rich>
      </c:tx>
      <c:layout>
        <c:manualLayout>
          <c:xMode val="edge"/>
          <c:yMode val="edge"/>
          <c:x val="2.0163831127914304E-2"/>
          <c:y val="2.427403974977641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'2. Fuel types'!$E$6</c:f>
              <c:strCache>
                <c:ptCount val="1"/>
                <c:pt idx="0">
                  <c:v>Annual Cost 
(€)</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9D8-4D1C-98B9-67F7ECC5444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1-6A20-4617-8975-4242658F607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A9D8-4D1C-98B9-67F7ECC54449}"/>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A9D8-4D1C-98B9-67F7ECC54449}"/>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3-6A20-4617-8975-4242658F6073}"/>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5-6A20-4617-8975-4242658F6073}"/>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A9D8-4D1C-98B9-67F7ECC54449}"/>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A9D8-4D1C-98B9-67F7ECC5444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7-6A20-4617-8975-4242658F6073}"/>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A9D8-4D1C-98B9-67F7ECC54449}"/>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A9D8-4D1C-98B9-67F7ECC54449}"/>
              </c:ext>
            </c:extLst>
          </c:dPt>
          <c:dLbls>
            <c:dLbl>
              <c:idx val="2"/>
              <c:layout>
                <c:manualLayout>
                  <c:x val="0"/>
                  <c:y val="1.8314642487870833E-2"/>
                </c:manualLayout>
              </c:layout>
              <c:spPr>
                <a:noFill/>
                <a:ln>
                  <a:noFill/>
                </a:ln>
                <a:effectLst/>
              </c:spPr>
              <c:txPr>
                <a:bodyPr rot="0" spcFirstLastPara="1" vertOverflow="ellipsis" vert="horz" wrap="square" lIns="38100" tIns="19050" rIns="38100" bIns="19050" anchor="ctr" anchorCtr="1">
                  <a:noAutofit/>
                </a:bodyPr>
                <a:lstStyle/>
                <a:p>
                  <a:pPr>
                    <a:defRPr sz="1100" b="0" i="0" u="none" strike="noStrike" kern="1200" baseline="0">
                      <a:solidFill>
                        <a:schemeClr val="accent3">
                          <a:lumMod val="50000"/>
                        </a:schemeClr>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15:layout>
                    <c:manualLayout>
                      <c:w val="0.23197278911564626"/>
                      <c:h val="0.16786568207622016"/>
                    </c:manualLayout>
                  </c15:layout>
                </c:ext>
                <c:ext xmlns:c16="http://schemas.microsoft.com/office/drawing/2014/chart" uri="{C3380CC4-5D6E-409C-BE32-E72D297353CC}">
                  <c16:uniqueId val="{00000005-A9D8-4D1C-98B9-67F7ECC54449}"/>
                </c:ext>
              </c:extLst>
            </c:dLbl>
            <c:dLbl>
              <c:idx val="3"/>
              <c:layout>
                <c:manualLayout>
                  <c:x val="6.6714333122152789E-2"/>
                  <c:y val="-5.7283507942822706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A9D8-4D1C-98B9-67F7ECC54449}"/>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accent3">
                        <a:lumMod val="50000"/>
                      </a:schemeClr>
                    </a:solidFill>
                    <a:latin typeface="+mn-lt"/>
                    <a:ea typeface="+mn-ea"/>
                    <a:cs typeface="+mn-cs"/>
                  </a:defRPr>
                </a:pPr>
                <a:endParaRPr lang="en-US"/>
              </a:p>
            </c:txPr>
            <c:showLegendKey val="0"/>
            <c:showVal val="0"/>
            <c:showCatName val="1"/>
            <c:showSerName val="0"/>
            <c:showPercent val="1"/>
            <c:showBubbleSize val="0"/>
            <c:showLeaderLines val="0"/>
            <c:extLst>
              <c:ext xmlns:c15="http://schemas.microsoft.com/office/drawing/2012/chart" uri="{CE6537A1-D6FC-4f65-9D91-7224C49458BB}"/>
            </c:extLst>
          </c:dLbls>
          <c:cat>
            <c:multiLvlStrRef>
              <c:f>'2. Fuel types'!$C$7:$D$17</c:f>
              <c:multiLvlStrCache>
                <c:ptCount val="11"/>
                <c:lvl/>
                <c:lvl/>
              </c:multiLvlStrCache>
            </c:multiLvlStrRef>
          </c:cat>
          <c:val>
            <c:numRef>
              <c:f>'2. Fuel types'!$E$7:$E$17</c:f>
              <c:numCache>
                <c:formatCode>_-"€"* #,##0.00_-;\-"€"* #,##0.00_-;_-"€"* "-"??_-;_-@_-</c:formatCode>
                <c:ptCount val="11"/>
              </c:numCache>
            </c:numRef>
          </c:val>
          <c:extLst>
            <c:ext xmlns:c16="http://schemas.microsoft.com/office/drawing/2014/chart" uri="{C3380CC4-5D6E-409C-BE32-E72D297353CC}">
              <c16:uniqueId val="{00000008-6A20-4617-8975-4242658F6073}"/>
            </c:ext>
          </c:extLst>
        </c:ser>
        <c:dLbls>
          <c:showLegendKey val="0"/>
          <c:showVal val="0"/>
          <c:showCatName val="1"/>
          <c:showSerName val="0"/>
          <c:showPercent val="1"/>
          <c:showBubbleSize val="0"/>
          <c:showLeaderLines val="0"/>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solidFill>
                  <a:schemeClr val="accent3">
                    <a:lumMod val="50000"/>
                  </a:schemeClr>
                </a:solidFill>
              </a:rPr>
              <a:t>Use breakdown</a:t>
            </a:r>
          </a:p>
        </c:rich>
      </c:tx>
      <c:layout>
        <c:manualLayout>
          <c:xMode val="edge"/>
          <c:yMode val="edge"/>
          <c:x val="1.9975031210986267E-2"/>
          <c:y val="1.858307704593941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'2. Fuel types'!$F$6</c:f>
              <c:strCache>
                <c:ptCount val="1"/>
                <c:pt idx="0">
                  <c:v>Annual Use 
(kWh)</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870-4E64-82D4-16ABC85C2CC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1-CB72-4D63-AC1F-BF08816F6EBB}"/>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870-4E64-82D4-16ABC85C2CCE}"/>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870-4E64-82D4-16ABC85C2CCE}"/>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3-CB72-4D63-AC1F-BF08816F6EBB}"/>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5-CB72-4D63-AC1F-BF08816F6EBB}"/>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6870-4E64-82D4-16ABC85C2CCE}"/>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6870-4E64-82D4-16ABC85C2CCE}"/>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7-CB72-4D63-AC1F-BF08816F6EB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6870-4E64-82D4-16ABC85C2CCE}"/>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6870-4E64-82D4-16ABC85C2CCE}"/>
              </c:ext>
            </c:extLst>
          </c:dPt>
          <c:dLbls>
            <c:dLbl>
              <c:idx val="2"/>
              <c:layout>
                <c:manualLayout>
                  <c:x val="1.6429463171036204E-2"/>
                  <c:y val="4.5507099841629609E-2"/>
                </c:manualLayout>
              </c:layout>
              <c:showLegendKey val="0"/>
              <c:showVal val="0"/>
              <c:showCatName val="1"/>
              <c:showSerName val="0"/>
              <c:showPercent val="1"/>
              <c:showBubbleSize val="0"/>
              <c:extLst>
                <c:ext xmlns:c15="http://schemas.microsoft.com/office/drawing/2012/chart" uri="{CE6537A1-D6FC-4f65-9D91-7224C49458BB}">
                  <c15:layout>
                    <c:manualLayout>
                      <c:w val="0.22204810996563573"/>
                      <c:h val="0.16658006134383788"/>
                    </c:manualLayout>
                  </c15:layout>
                </c:ext>
                <c:ext xmlns:c16="http://schemas.microsoft.com/office/drawing/2014/chart" uri="{C3380CC4-5D6E-409C-BE32-E72D297353CC}">
                  <c16:uniqueId val="{00000005-6870-4E64-82D4-16ABC85C2CCE}"/>
                </c:ext>
              </c:extLst>
            </c:dLbl>
            <c:dLbl>
              <c:idx val="3"/>
              <c:layout>
                <c:manualLayout>
                  <c:x val="0.1839290290352939"/>
                  <c:y val="1.5361404049201613E-3"/>
                </c:manualLayout>
              </c:layout>
              <c:showLegendKey val="0"/>
              <c:showVal val="0"/>
              <c:showCatName val="1"/>
              <c:showSerName val="0"/>
              <c:showPercent val="1"/>
              <c:showBubbleSize val="0"/>
              <c:extLst>
                <c:ext xmlns:c15="http://schemas.microsoft.com/office/drawing/2012/chart" uri="{CE6537A1-D6FC-4f65-9D91-7224C49458BB}">
                  <c15:layout>
                    <c:manualLayout>
                      <c:w val="0.30682214823347476"/>
                      <c:h val="0.13407658905022191"/>
                    </c:manualLayout>
                  </c15:layout>
                </c:ext>
                <c:ext xmlns:c16="http://schemas.microsoft.com/office/drawing/2014/chart" uri="{C3380CC4-5D6E-409C-BE32-E72D297353CC}">
                  <c16:uniqueId val="{00000007-6870-4E64-82D4-16ABC85C2CCE}"/>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accent3">
                        <a:lumMod val="50000"/>
                      </a:schemeClr>
                    </a:solidFill>
                    <a:latin typeface="+mn-lt"/>
                    <a:ea typeface="+mn-ea"/>
                    <a:cs typeface="+mn-cs"/>
                  </a:defRPr>
                </a:pPr>
                <a:endParaRPr lang="en-US"/>
              </a:p>
            </c:txPr>
            <c:showLegendKey val="0"/>
            <c:showVal val="0"/>
            <c:showCatName val="1"/>
            <c:showSerName val="0"/>
            <c:showPercent val="1"/>
            <c:showBubbleSize val="0"/>
            <c:showLeaderLines val="0"/>
            <c:extLst>
              <c:ext xmlns:c15="http://schemas.microsoft.com/office/drawing/2012/chart" uri="{CE6537A1-D6FC-4f65-9D91-7224C49458BB}"/>
            </c:extLst>
          </c:dLbls>
          <c:cat>
            <c:multiLvlStrRef>
              <c:f>'2. Fuel types'!$C$7:$D$17</c:f>
              <c:multiLvlStrCache>
                <c:ptCount val="11"/>
                <c:lvl/>
                <c:lvl/>
              </c:multiLvlStrCache>
            </c:multiLvlStrRef>
          </c:cat>
          <c:val>
            <c:numRef>
              <c:f>'2. Fuel types'!$F$7:$F$17</c:f>
              <c:numCache>
                <c:formatCode>_-* #,##0_-;\-* #,##0_-;_-* "-"??_-;_-@_-</c:formatCode>
                <c:ptCount val="11"/>
              </c:numCache>
            </c:numRef>
          </c:val>
          <c:extLst>
            <c:ext xmlns:c16="http://schemas.microsoft.com/office/drawing/2014/chart" uri="{C3380CC4-5D6E-409C-BE32-E72D297353CC}">
              <c16:uniqueId val="{00000008-CB72-4D63-AC1F-BF08816F6EBB}"/>
            </c:ext>
          </c:extLst>
        </c:ser>
        <c:dLbls>
          <c:showLegendKey val="0"/>
          <c:showVal val="0"/>
          <c:showCatName val="1"/>
          <c:showSerName val="0"/>
          <c:showPercent val="1"/>
          <c:showBubbleSize val="0"/>
          <c:showLeaderLines val="0"/>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solidFill>
                  <a:schemeClr val="accent3">
                    <a:lumMod val="50000"/>
                  </a:schemeClr>
                </a:solidFill>
              </a:rPr>
              <a:t>Emissions breakdown</a:t>
            </a:r>
          </a:p>
        </c:rich>
      </c:tx>
      <c:layout>
        <c:manualLayout>
          <c:xMode val="edge"/>
          <c:yMode val="edge"/>
          <c:x val="0"/>
          <c:y val="2.770562770562770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'2. Fuel types'!$G$6</c:f>
              <c:strCache>
                <c:ptCount val="1"/>
                <c:pt idx="0">
                  <c:v>Annual Emissions 
(t CO2e)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3FCC-4EAA-B441-3B95E6B2B1D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1-5F50-4F9E-BC3A-7C4F972A0B71}"/>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3FCC-4EAA-B441-3B95E6B2B1D2}"/>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3FCC-4EAA-B441-3B95E6B2B1D2}"/>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3-5F50-4F9E-BC3A-7C4F972A0B71}"/>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5-5F50-4F9E-BC3A-7C4F972A0B71}"/>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3FCC-4EAA-B441-3B95E6B2B1D2}"/>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3FCC-4EAA-B441-3B95E6B2B1D2}"/>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7-5F50-4F9E-BC3A-7C4F972A0B71}"/>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3FCC-4EAA-B441-3B95E6B2B1D2}"/>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3FCC-4EAA-B441-3B95E6B2B1D2}"/>
              </c:ext>
            </c:extLst>
          </c:dPt>
          <c:dLbls>
            <c:dLbl>
              <c:idx val="2"/>
              <c:layout>
                <c:manualLayout>
                  <c:x val="-3.4293488669213064E-2"/>
                  <c:y val="2.8808126256945156E-2"/>
                </c:manualLayout>
              </c:layout>
              <c:showLegendKey val="0"/>
              <c:showVal val="0"/>
              <c:showCatName val="1"/>
              <c:showSerName val="0"/>
              <c:showPercent val="1"/>
              <c:showBubbleSize val="0"/>
              <c:extLst>
                <c:ext xmlns:c15="http://schemas.microsoft.com/office/drawing/2012/chart" uri="{CE6537A1-D6FC-4f65-9D91-7224C49458BB}">
                  <c15:layout>
                    <c:manualLayout>
                      <c:w val="0.23838859502681764"/>
                      <c:h val="0.1612290502793296"/>
                    </c:manualLayout>
                  </c15:layout>
                </c:ext>
                <c:ext xmlns:c16="http://schemas.microsoft.com/office/drawing/2014/chart" uri="{C3380CC4-5D6E-409C-BE32-E72D297353CC}">
                  <c16:uniqueId val="{00000005-3FCC-4EAA-B441-3B95E6B2B1D2}"/>
                </c:ext>
              </c:extLst>
            </c:dLbl>
            <c:dLbl>
              <c:idx val="3"/>
              <c:delete val="1"/>
              <c:extLst>
                <c:ext xmlns:c15="http://schemas.microsoft.com/office/drawing/2012/chart" uri="{CE6537A1-D6FC-4f65-9D91-7224C49458BB}">
                  <c15:layout>
                    <c:manualLayout>
                      <c:w val="0.25802531601682821"/>
                      <c:h val="0.17281442557858318"/>
                    </c:manualLayout>
                  </c15:layout>
                </c:ext>
                <c:ext xmlns:c16="http://schemas.microsoft.com/office/drawing/2014/chart" uri="{C3380CC4-5D6E-409C-BE32-E72D297353CC}">
                  <c16:uniqueId val="{00000007-3FCC-4EAA-B441-3B95E6B2B1D2}"/>
                </c:ext>
              </c:extLst>
            </c:dLbl>
            <c:dLbl>
              <c:idx val="4"/>
              <c:delete val="1"/>
              <c:extLst>
                <c:ext xmlns:c15="http://schemas.microsoft.com/office/drawing/2012/chart" uri="{CE6537A1-D6FC-4f65-9D91-7224C49458BB}"/>
                <c:ext xmlns:c16="http://schemas.microsoft.com/office/drawing/2014/chart" uri="{C3380CC4-5D6E-409C-BE32-E72D297353CC}">
                  <c16:uniqueId val="{00000003-5F50-4F9E-BC3A-7C4F972A0B71}"/>
                </c:ext>
              </c:extLst>
            </c:dLbl>
            <c:dLbl>
              <c:idx val="5"/>
              <c:delete val="1"/>
              <c:extLst>
                <c:ext xmlns:c15="http://schemas.microsoft.com/office/drawing/2012/chart" uri="{CE6537A1-D6FC-4f65-9D91-7224C49458BB}"/>
                <c:ext xmlns:c16="http://schemas.microsoft.com/office/drawing/2014/chart" uri="{C3380CC4-5D6E-409C-BE32-E72D297353CC}">
                  <c16:uniqueId val="{00000005-5F50-4F9E-BC3A-7C4F972A0B71}"/>
                </c:ext>
              </c:extLst>
            </c:dLbl>
            <c:dLbl>
              <c:idx val="6"/>
              <c:delete val="1"/>
              <c:extLst>
                <c:ext xmlns:c15="http://schemas.microsoft.com/office/drawing/2012/chart" uri="{CE6537A1-D6FC-4f65-9D91-7224C49458BB}"/>
                <c:ext xmlns:c16="http://schemas.microsoft.com/office/drawing/2014/chart" uri="{C3380CC4-5D6E-409C-BE32-E72D297353CC}">
                  <c16:uniqueId val="{0000000D-3FCC-4EAA-B441-3B95E6B2B1D2}"/>
                </c:ext>
              </c:extLst>
            </c:dLbl>
            <c:dLbl>
              <c:idx val="7"/>
              <c:delete val="1"/>
              <c:extLst>
                <c:ext xmlns:c15="http://schemas.microsoft.com/office/drawing/2012/chart" uri="{CE6537A1-D6FC-4f65-9D91-7224C49458BB}"/>
                <c:ext xmlns:c16="http://schemas.microsoft.com/office/drawing/2014/chart" uri="{C3380CC4-5D6E-409C-BE32-E72D297353CC}">
                  <c16:uniqueId val="{0000000F-3FCC-4EAA-B441-3B95E6B2B1D2}"/>
                </c:ext>
              </c:extLst>
            </c:dLbl>
            <c:dLbl>
              <c:idx val="8"/>
              <c:delete val="1"/>
              <c:extLst>
                <c:ext xmlns:c15="http://schemas.microsoft.com/office/drawing/2012/chart" uri="{CE6537A1-D6FC-4f65-9D91-7224C49458BB}"/>
                <c:ext xmlns:c16="http://schemas.microsoft.com/office/drawing/2014/chart" uri="{C3380CC4-5D6E-409C-BE32-E72D297353CC}">
                  <c16:uniqueId val="{00000007-5F50-4F9E-BC3A-7C4F972A0B71}"/>
                </c:ext>
              </c:extLst>
            </c:dLbl>
            <c:dLbl>
              <c:idx val="9"/>
              <c:delete val="1"/>
              <c:extLst>
                <c:ext xmlns:c15="http://schemas.microsoft.com/office/drawing/2012/chart" uri="{CE6537A1-D6FC-4f65-9D91-7224C49458BB}"/>
                <c:ext xmlns:c16="http://schemas.microsoft.com/office/drawing/2014/chart" uri="{C3380CC4-5D6E-409C-BE32-E72D297353CC}">
                  <c16:uniqueId val="{00000013-3FCC-4EAA-B441-3B95E6B2B1D2}"/>
                </c:ext>
              </c:extLst>
            </c:dLbl>
            <c:dLbl>
              <c:idx val="10"/>
              <c:delete val="1"/>
              <c:extLst>
                <c:ext xmlns:c15="http://schemas.microsoft.com/office/drawing/2012/chart" uri="{CE6537A1-D6FC-4f65-9D91-7224C49458BB}"/>
                <c:ext xmlns:c16="http://schemas.microsoft.com/office/drawing/2014/chart" uri="{C3380CC4-5D6E-409C-BE32-E72D297353CC}">
                  <c16:uniqueId val="{00000015-3FCC-4EAA-B441-3B95E6B2B1D2}"/>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accent3">
                        <a:lumMod val="50000"/>
                      </a:schemeClr>
                    </a:solidFill>
                    <a:latin typeface="+mn-lt"/>
                    <a:ea typeface="+mn-ea"/>
                    <a:cs typeface="+mn-cs"/>
                  </a:defRPr>
                </a:pPr>
                <a:endParaRPr lang="en-US"/>
              </a:p>
            </c:txPr>
            <c:showLegendKey val="0"/>
            <c:showVal val="0"/>
            <c:showCatName val="1"/>
            <c:showSerName val="0"/>
            <c:showPercent val="1"/>
            <c:showBubbleSize val="0"/>
            <c:showLeaderLines val="0"/>
            <c:extLst>
              <c:ext xmlns:c15="http://schemas.microsoft.com/office/drawing/2012/chart" uri="{CE6537A1-D6FC-4f65-9D91-7224C49458BB}"/>
            </c:extLst>
          </c:dLbls>
          <c:cat>
            <c:multiLvlStrRef>
              <c:f>'2. Fuel types'!$C$7:$D$17</c:f>
              <c:multiLvlStrCache>
                <c:ptCount val="11"/>
                <c:lvl/>
                <c:lvl/>
              </c:multiLvlStrCache>
            </c:multiLvlStrRef>
          </c:cat>
          <c:val>
            <c:numRef>
              <c:f>'2. Fuel types'!$G$7:$G$17</c:f>
              <c:numCache>
                <c:formatCode>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8-5F50-4F9E-BC3A-7C4F972A0B71}"/>
            </c:ext>
          </c:extLst>
        </c:ser>
        <c:dLbls>
          <c:showLegendKey val="0"/>
          <c:showVal val="0"/>
          <c:showCatName val="1"/>
          <c:showSerName val="0"/>
          <c:showPercent val="1"/>
          <c:showBubbleSize val="0"/>
          <c:showLeaderLines val="0"/>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yriad Pro" panose="020B0503030403020204" pitchFamily="34" charset="0"/>
                <a:ea typeface="+mn-ea"/>
                <a:cs typeface="+mn-cs"/>
              </a:defRPr>
            </a:pPr>
            <a:r>
              <a:rPr lang="en-GB">
                <a:latin typeface="Myriad Pro" panose="020B0503030403020204" pitchFamily="34" charset="0"/>
              </a:rPr>
              <a:t>Electricity costs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yriad Pro" panose="020B0503030403020204" pitchFamily="34" charset="0"/>
              <a:ea typeface="+mn-ea"/>
              <a:cs typeface="+mn-cs"/>
            </a:defRPr>
          </a:pPr>
          <a:endParaRPr lang="en-US"/>
        </a:p>
      </c:txPr>
    </c:title>
    <c:autoTitleDeleted val="0"/>
    <c:plotArea>
      <c:layout/>
      <c:lineChart>
        <c:grouping val="standard"/>
        <c:varyColors val="0"/>
        <c:ser>
          <c:idx val="0"/>
          <c:order val="0"/>
          <c:spPr>
            <a:ln w="28575" cap="rnd">
              <a:solidFill>
                <a:schemeClr val="accent4"/>
              </a:solidFill>
              <a:round/>
            </a:ln>
            <a:effectLst/>
          </c:spPr>
          <c:marker>
            <c:symbol val="none"/>
          </c:marker>
          <c:dPt>
            <c:idx val="1"/>
            <c:marker>
              <c:symbol val="none"/>
            </c:marker>
            <c:bubble3D val="0"/>
            <c:spPr>
              <a:ln w="28575" cap="rnd">
                <a:solidFill>
                  <a:schemeClr val="accent1"/>
                </a:solidFill>
                <a:round/>
              </a:ln>
              <a:effectLst/>
            </c:spPr>
            <c:extLst>
              <c:ext xmlns:c16="http://schemas.microsoft.com/office/drawing/2014/chart" uri="{C3380CC4-5D6E-409C-BE32-E72D297353CC}">
                <c16:uniqueId val="{00000001-EE03-4AEA-ADE3-E53A407B0439}"/>
              </c:ext>
            </c:extLst>
          </c:dPt>
          <c:dPt>
            <c:idx val="2"/>
            <c:marker>
              <c:symbol val="none"/>
            </c:marker>
            <c:bubble3D val="0"/>
            <c:spPr>
              <a:ln w="28575" cap="rnd">
                <a:solidFill>
                  <a:schemeClr val="accent1"/>
                </a:solidFill>
                <a:round/>
              </a:ln>
              <a:effectLst/>
            </c:spPr>
            <c:extLst>
              <c:ext xmlns:c16="http://schemas.microsoft.com/office/drawing/2014/chart" uri="{C3380CC4-5D6E-409C-BE32-E72D297353CC}">
                <c16:uniqueId val="{00000003-EE03-4AEA-ADE3-E53A407B0439}"/>
              </c:ext>
            </c:extLst>
          </c:dPt>
          <c:dPt>
            <c:idx val="3"/>
            <c:marker>
              <c:symbol val="none"/>
            </c:marker>
            <c:bubble3D val="0"/>
            <c:spPr>
              <a:ln w="28575" cap="rnd">
                <a:solidFill>
                  <a:schemeClr val="accent1"/>
                </a:solidFill>
                <a:round/>
              </a:ln>
              <a:effectLst/>
            </c:spPr>
            <c:extLst>
              <c:ext xmlns:c16="http://schemas.microsoft.com/office/drawing/2014/chart" uri="{C3380CC4-5D6E-409C-BE32-E72D297353CC}">
                <c16:uniqueId val="{00000005-EE03-4AEA-ADE3-E53A407B0439}"/>
              </c:ext>
            </c:extLst>
          </c:dPt>
          <c:dPt>
            <c:idx val="4"/>
            <c:marker>
              <c:symbol val="none"/>
            </c:marker>
            <c:bubble3D val="0"/>
            <c:spPr>
              <a:ln w="28575" cap="rnd">
                <a:solidFill>
                  <a:schemeClr val="accent1"/>
                </a:solidFill>
                <a:round/>
              </a:ln>
              <a:effectLst/>
            </c:spPr>
            <c:extLst>
              <c:ext xmlns:c16="http://schemas.microsoft.com/office/drawing/2014/chart" uri="{C3380CC4-5D6E-409C-BE32-E72D297353CC}">
                <c16:uniqueId val="{00000007-EE03-4AEA-ADE3-E53A407B0439}"/>
              </c:ext>
            </c:extLst>
          </c:dPt>
          <c:dPt>
            <c:idx val="5"/>
            <c:marker>
              <c:symbol val="none"/>
            </c:marker>
            <c:bubble3D val="0"/>
            <c:spPr>
              <a:ln w="28575" cap="rnd">
                <a:solidFill>
                  <a:schemeClr val="accent1"/>
                </a:solidFill>
                <a:round/>
              </a:ln>
              <a:effectLst/>
            </c:spPr>
            <c:extLst>
              <c:ext xmlns:c16="http://schemas.microsoft.com/office/drawing/2014/chart" uri="{C3380CC4-5D6E-409C-BE32-E72D297353CC}">
                <c16:uniqueId val="{00000009-EE03-4AEA-ADE3-E53A407B0439}"/>
              </c:ext>
            </c:extLst>
          </c:dPt>
          <c:dPt>
            <c:idx val="6"/>
            <c:marker>
              <c:symbol val="none"/>
            </c:marker>
            <c:bubble3D val="0"/>
            <c:spPr>
              <a:ln w="28575" cap="rnd">
                <a:solidFill>
                  <a:schemeClr val="accent1"/>
                </a:solidFill>
                <a:round/>
              </a:ln>
              <a:effectLst/>
            </c:spPr>
            <c:extLst>
              <c:ext xmlns:c16="http://schemas.microsoft.com/office/drawing/2014/chart" uri="{C3380CC4-5D6E-409C-BE32-E72D297353CC}">
                <c16:uniqueId val="{0000000B-EE03-4AEA-ADE3-E53A407B0439}"/>
              </c:ext>
            </c:extLst>
          </c:dPt>
          <c:dPt>
            <c:idx val="7"/>
            <c:marker>
              <c:symbol val="none"/>
            </c:marker>
            <c:bubble3D val="0"/>
            <c:spPr>
              <a:ln w="28575" cap="rnd">
                <a:solidFill>
                  <a:schemeClr val="accent1"/>
                </a:solidFill>
                <a:round/>
              </a:ln>
              <a:effectLst/>
            </c:spPr>
            <c:extLst>
              <c:ext xmlns:c16="http://schemas.microsoft.com/office/drawing/2014/chart" uri="{C3380CC4-5D6E-409C-BE32-E72D297353CC}">
                <c16:uniqueId val="{0000000D-EE03-4AEA-ADE3-E53A407B0439}"/>
              </c:ext>
            </c:extLst>
          </c:dPt>
          <c:dPt>
            <c:idx val="8"/>
            <c:marker>
              <c:symbol val="none"/>
            </c:marker>
            <c:bubble3D val="0"/>
            <c:spPr>
              <a:ln w="28575" cap="rnd">
                <a:solidFill>
                  <a:schemeClr val="accent1"/>
                </a:solidFill>
                <a:round/>
              </a:ln>
              <a:effectLst/>
            </c:spPr>
            <c:extLst>
              <c:ext xmlns:c16="http://schemas.microsoft.com/office/drawing/2014/chart" uri="{C3380CC4-5D6E-409C-BE32-E72D297353CC}">
                <c16:uniqueId val="{0000000F-EE03-4AEA-ADE3-E53A407B0439}"/>
              </c:ext>
            </c:extLst>
          </c:dPt>
          <c:dPt>
            <c:idx val="9"/>
            <c:marker>
              <c:symbol val="none"/>
            </c:marker>
            <c:bubble3D val="0"/>
            <c:spPr>
              <a:ln w="28575" cap="rnd">
                <a:solidFill>
                  <a:schemeClr val="accent1"/>
                </a:solidFill>
                <a:round/>
              </a:ln>
              <a:effectLst/>
            </c:spPr>
            <c:extLst>
              <c:ext xmlns:c16="http://schemas.microsoft.com/office/drawing/2014/chart" uri="{C3380CC4-5D6E-409C-BE32-E72D297353CC}">
                <c16:uniqueId val="{00000011-EE03-4AEA-ADE3-E53A407B0439}"/>
              </c:ext>
            </c:extLst>
          </c:dPt>
          <c:dPt>
            <c:idx val="10"/>
            <c:marker>
              <c:symbol val="none"/>
            </c:marker>
            <c:bubble3D val="0"/>
            <c:spPr>
              <a:ln w="28575" cap="rnd">
                <a:solidFill>
                  <a:schemeClr val="accent1"/>
                </a:solidFill>
                <a:round/>
              </a:ln>
              <a:effectLst/>
            </c:spPr>
            <c:extLst>
              <c:ext xmlns:c16="http://schemas.microsoft.com/office/drawing/2014/chart" uri="{C3380CC4-5D6E-409C-BE32-E72D297353CC}">
                <c16:uniqueId val="{00000013-EE03-4AEA-ADE3-E53A407B0439}"/>
              </c:ext>
            </c:extLst>
          </c:dPt>
          <c:dPt>
            <c:idx val="11"/>
            <c:marker>
              <c:symbol val="none"/>
            </c:marker>
            <c:bubble3D val="0"/>
            <c:spPr>
              <a:ln w="28575" cap="rnd">
                <a:solidFill>
                  <a:schemeClr val="accent1"/>
                </a:solidFill>
                <a:round/>
              </a:ln>
              <a:effectLst/>
            </c:spPr>
            <c:extLst>
              <c:ext xmlns:c16="http://schemas.microsoft.com/office/drawing/2014/chart" uri="{C3380CC4-5D6E-409C-BE32-E72D297353CC}">
                <c16:uniqueId val="{00000015-EE03-4AEA-ADE3-E53A407B0439}"/>
              </c:ext>
            </c:extLst>
          </c:dPt>
          <c:cat>
            <c:strRef>
              <c:f>'3. Bills analysis'!$B$23:$B$34</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'3. Bills analysis'!$C$23:$C$34</c:f>
              <c:numCache>
                <c:formatCode>_-"€"* #,##0_-;\-"€"* #,##0_-;_-"€"* "-"??_-;_-@_-</c:formatCode>
                <c:ptCount val="12"/>
              </c:numCache>
            </c:numRef>
          </c:val>
          <c:smooth val="0"/>
          <c:extLst>
            <c:ext xmlns:c16="http://schemas.microsoft.com/office/drawing/2014/chart" uri="{C3380CC4-5D6E-409C-BE32-E72D297353CC}">
              <c16:uniqueId val="{00000002-2BB0-4A22-B69D-42749CD279CD}"/>
            </c:ext>
          </c:extLst>
        </c:ser>
        <c:dLbls>
          <c:showLegendKey val="0"/>
          <c:showVal val="0"/>
          <c:showCatName val="0"/>
          <c:showSerName val="0"/>
          <c:showPercent val="0"/>
          <c:showBubbleSize val="0"/>
        </c:dLbls>
        <c:smooth val="0"/>
        <c:axId val="327442319"/>
        <c:axId val="236613903"/>
      </c:lineChart>
      <c:catAx>
        <c:axId val="32744231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yriad Pro" panose="020B0503030403020204" pitchFamily="34" charset="0"/>
                <a:ea typeface="+mn-ea"/>
                <a:cs typeface="+mn-cs"/>
              </a:defRPr>
            </a:pPr>
            <a:endParaRPr lang="en-US"/>
          </a:p>
        </c:txPr>
        <c:crossAx val="236613903"/>
        <c:crosses val="autoZero"/>
        <c:auto val="1"/>
        <c:lblAlgn val="ctr"/>
        <c:lblOffset val="100"/>
        <c:noMultiLvlLbl val="0"/>
      </c:catAx>
      <c:valAx>
        <c:axId val="236613903"/>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quot;€&quot;* #,##0_-;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yriad Pro" panose="020B0503030403020204" pitchFamily="34" charset="0"/>
                <a:ea typeface="+mn-ea"/>
                <a:cs typeface="+mn-cs"/>
              </a:defRPr>
            </a:pPr>
            <a:endParaRPr lang="en-US"/>
          </a:p>
        </c:txPr>
        <c:crossAx val="32744231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yriad Pro" panose="020B0503030403020204" pitchFamily="34" charset="0"/>
                <a:ea typeface="+mn-ea"/>
                <a:cs typeface="+mn-cs"/>
              </a:defRPr>
            </a:pPr>
            <a:r>
              <a:rPr lang="en-GB">
                <a:latin typeface="Myriad Pro" panose="020B0503030403020204" pitchFamily="34" charset="0"/>
              </a:rPr>
              <a:t>Gas costs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yriad Pro" panose="020B0503030403020204" pitchFamily="34" charset="0"/>
              <a:ea typeface="+mn-ea"/>
              <a:cs typeface="+mn-cs"/>
            </a:defRPr>
          </a:pPr>
          <a:endParaRPr lang="en-US"/>
        </a:p>
      </c:txPr>
    </c:title>
    <c:autoTitleDeleted val="0"/>
    <c:plotArea>
      <c:layout/>
      <c:lineChart>
        <c:grouping val="standard"/>
        <c:varyColors val="0"/>
        <c:ser>
          <c:idx val="0"/>
          <c:order val="0"/>
          <c:spPr>
            <a:ln w="28575" cap="rnd">
              <a:solidFill>
                <a:schemeClr val="accent2"/>
              </a:solidFill>
              <a:round/>
            </a:ln>
            <a:effectLst/>
          </c:spPr>
          <c:marker>
            <c:symbol val="none"/>
          </c:marker>
          <c:dPt>
            <c:idx val="1"/>
            <c:marker>
              <c:symbol val="none"/>
            </c:marker>
            <c:bubble3D val="0"/>
            <c:spPr>
              <a:ln w="28575" cap="rnd">
                <a:solidFill>
                  <a:schemeClr val="accent2"/>
                </a:solidFill>
                <a:round/>
              </a:ln>
              <a:effectLst/>
            </c:spPr>
            <c:extLst>
              <c:ext xmlns:c16="http://schemas.microsoft.com/office/drawing/2014/chart" uri="{C3380CC4-5D6E-409C-BE32-E72D297353CC}">
                <c16:uniqueId val="{00000001-022A-4C0C-928B-6097193312B3}"/>
              </c:ext>
            </c:extLst>
          </c:dPt>
          <c:dPt>
            <c:idx val="2"/>
            <c:marker>
              <c:symbol val="none"/>
            </c:marker>
            <c:bubble3D val="0"/>
            <c:spPr>
              <a:ln w="28575" cap="rnd">
                <a:solidFill>
                  <a:schemeClr val="accent2"/>
                </a:solidFill>
                <a:round/>
              </a:ln>
              <a:effectLst/>
            </c:spPr>
            <c:extLst>
              <c:ext xmlns:c16="http://schemas.microsoft.com/office/drawing/2014/chart" uri="{C3380CC4-5D6E-409C-BE32-E72D297353CC}">
                <c16:uniqueId val="{00000003-022A-4C0C-928B-6097193312B3}"/>
              </c:ext>
            </c:extLst>
          </c:dPt>
          <c:dPt>
            <c:idx val="3"/>
            <c:marker>
              <c:symbol val="none"/>
            </c:marker>
            <c:bubble3D val="0"/>
            <c:spPr>
              <a:ln w="28575" cap="rnd">
                <a:solidFill>
                  <a:schemeClr val="accent2"/>
                </a:solidFill>
                <a:round/>
              </a:ln>
              <a:effectLst/>
            </c:spPr>
            <c:extLst>
              <c:ext xmlns:c16="http://schemas.microsoft.com/office/drawing/2014/chart" uri="{C3380CC4-5D6E-409C-BE32-E72D297353CC}">
                <c16:uniqueId val="{00000005-022A-4C0C-928B-6097193312B3}"/>
              </c:ext>
            </c:extLst>
          </c:dPt>
          <c:dPt>
            <c:idx val="4"/>
            <c:marker>
              <c:symbol val="none"/>
            </c:marker>
            <c:bubble3D val="0"/>
            <c:spPr>
              <a:ln w="28575" cap="rnd">
                <a:solidFill>
                  <a:schemeClr val="accent2"/>
                </a:solidFill>
                <a:round/>
              </a:ln>
              <a:effectLst/>
            </c:spPr>
            <c:extLst>
              <c:ext xmlns:c16="http://schemas.microsoft.com/office/drawing/2014/chart" uri="{C3380CC4-5D6E-409C-BE32-E72D297353CC}">
                <c16:uniqueId val="{00000007-022A-4C0C-928B-6097193312B3}"/>
              </c:ext>
            </c:extLst>
          </c:dPt>
          <c:dPt>
            <c:idx val="5"/>
            <c:marker>
              <c:symbol val="none"/>
            </c:marker>
            <c:bubble3D val="0"/>
            <c:spPr>
              <a:ln w="28575" cap="rnd">
                <a:solidFill>
                  <a:schemeClr val="accent2"/>
                </a:solidFill>
                <a:round/>
              </a:ln>
              <a:effectLst/>
            </c:spPr>
            <c:extLst>
              <c:ext xmlns:c16="http://schemas.microsoft.com/office/drawing/2014/chart" uri="{C3380CC4-5D6E-409C-BE32-E72D297353CC}">
                <c16:uniqueId val="{00000009-022A-4C0C-928B-6097193312B3}"/>
              </c:ext>
            </c:extLst>
          </c:dPt>
          <c:dPt>
            <c:idx val="6"/>
            <c:marker>
              <c:symbol val="none"/>
            </c:marker>
            <c:bubble3D val="0"/>
            <c:spPr>
              <a:ln w="28575" cap="rnd">
                <a:solidFill>
                  <a:schemeClr val="accent2"/>
                </a:solidFill>
                <a:round/>
              </a:ln>
              <a:effectLst/>
            </c:spPr>
            <c:extLst>
              <c:ext xmlns:c16="http://schemas.microsoft.com/office/drawing/2014/chart" uri="{C3380CC4-5D6E-409C-BE32-E72D297353CC}">
                <c16:uniqueId val="{0000000B-022A-4C0C-928B-6097193312B3}"/>
              </c:ext>
            </c:extLst>
          </c:dPt>
          <c:dPt>
            <c:idx val="7"/>
            <c:marker>
              <c:symbol val="none"/>
            </c:marker>
            <c:bubble3D val="0"/>
            <c:spPr>
              <a:ln w="28575" cap="rnd">
                <a:solidFill>
                  <a:schemeClr val="accent2"/>
                </a:solidFill>
                <a:round/>
              </a:ln>
              <a:effectLst/>
            </c:spPr>
            <c:extLst>
              <c:ext xmlns:c16="http://schemas.microsoft.com/office/drawing/2014/chart" uri="{C3380CC4-5D6E-409C-BE32-E72D297353CC}">
                <c16:uniqueId val="{0000000D-022A-4C0C-928B-6097193312B3}"/>
              </c:ext>
            </c:extLst>
          </c:dPt>
          <c:dPt>
            <c:idx val="8"/>
            <c:marker>
              <c:symbol val="none"/>
            </c:marker>
            <c:bubble3D val="0"/>
            <c:spPr>
              <a:ln w="28575" cap="rnd">
                <a:solidFill>
                  <a:schemeClr val="accent2"/>
                </a:solidFill>
                <a:round/>
              </a:ln>
              <a:effectLst/>
            </c:spPr>
            <c:extLst>
              <c:ext xmlns:c16="http://schemas.microsoft.com/office/drawing/2014/chart" uri="{C3380CC4-5D6E-409C-BE32-E72D297353CC}">
                <c16:uniqueId val="{0000000F-022A-4C0C-928B-6097193312B3}"/>
              </c:ext>
            </c:extLst>
          </c:dPt>
          <c:dPt>
            <c:idx val="9"/>
            <c:marker>
              <c:symbol val="none"/>
            </c:marker>
            <c:bubble3D val="0"/>
            <c:spPr>
              <a:ln w="28575" cap="rnd">
                <a:solidFill>
                  <a:schemeClr val="accent2"/>
                </a:solidFill>
                <a:round/>
              </a:ln>
              <a:effectLst/>
            </c:spPr>
            <c:extLst>
              <c:ext xmlns:c16="http://schemas.microsoft.com/office/drawing/2014/chart" uri="{C3380CC4-5D6E-409C-BE32-E72D297353CC}">
                <c16:uniqueId val="{00000011-022A-4C0C-928B-6097193312B3}"/>
              </c:ext>
            </c:extLst>
          </c:dPt>
          <c:dPt>
            <c:idx val="10"/>
            <c:marker>
              <c:symbol val="none"/>
            </c:marker>
            <c:bubble3D val="0"/>
            <c:spPr>
              <a:ln w="28575" cap="rnd">
                <a:solidFill>
                  <a:schemeClr val="accent2"/>
                </a:solidFill>
                <a:round/>
              </a:ln>
              <a:effectLst/>
            </c:spPr>
            <c:extLst>
              <c:ext xmlns:c16="http://schemas.microsoft.com/office/drawing/2014/chart" uri="{C3380CC4-5D6E-409C-BE32-E72D297353CC}">
                <c16:uniqueId val="{00000013-022A-4C0C-928B-6097193312B3}"/>
              </c:ext>
            </c:extLst>
          </c:dPt>
          <c:dPt>
            <c:idx val="11"/>
            <c:marker>
              <c:symbol val="none"/>
            </c:marker>
            <c:bubble3D val="0"/>
            <c:spPr>
              <a:ln w="28575" cap="rnd">
                <a:solidFill>
                  <a:schemeClr val="accent2"/>
                </a:solidFill>
                <a:round/>
              </a:ln>
              <a:effectLst/>
            </c:spPr>
            <c:extLst>
              <c:ext xmlns:c16="http://schemas.microsoft.com/office/drawing/2014/chart" uri="{C3380CC4-5D6E-409C-BE32-E72D297353CC}">
                <c16:uniqueId val="{00000015-022A-4C0C-928B-6097193312B3}"/>
              </c:ext>
            </c:extLst>
          </c:dPt>
          <c:cat>
            <c:strRef>
              <c:f>'3. Bills analysis'!$B$23:$B$34</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'3. Bills analysis'!$D$23:$D$34</c:f>
              <c:numCache>
                <c:formatCode>_-"€"* #,##0_-;\-"€"* #,##0_-;_-"€"* "-"??_-;_-@_-</c:formatCode>
                <c:ptCount val="12"/>
              </c:numCache>
            </c:numRef>
          </c:val>
          <c:smooth val="0"/>
          <c:extLst>
            <c:ext xmlns:c16="http://schemas.microsoft.com/office/drawing/2014/chart" uri="{C3380CC4-5D6E-409C-BE32-E72D297353CC}">
              <c16:uniqueId val="{00000000-E0F7-4126-B6ED-DA2450E6985D}"/>
            </c:ext>
          </c:extLst>
        </c:ser>
        <c:dLbls>
          <c:showLegendKey val="0"/>
          <c:showVal val="0"/>
          <c:showCatName val="0"/>
          <c:showSerName val="0"/>
          <c:showPercent val="0"/>
          <c:showBubbleSize val="0"/>
        </c:dLbls>
        <c:smooth val="0"/>
        <c:axId val="327453519"/>
        <c:axId val="236607663"/>
      </c:lineChart>
      <c:catAx>
        <c:axId val="32745351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yriad Pro" panose="020B0503030403020204" pitchFamily="34" charset="0"/>
                <a:ea typeface="+mn-ea"/>
                <a:cs typeface="+mn-cs"/>
              </a:defRPr>
            </a:pPr>
            <a:endParaRPr lang="en-US"/>
          </a:p>
        </c:txPr>
        <c:crossAx val="236607663"/>
        <c:crosses val="autoZero"/>
        <c:auto val="1"/>
        <c:lblAlgn val="ctr"/>
        <c:lblOffset val="100"/>
        <c:noMultiLvlLbl val="0"/>
      </c:catAx>
      <c:valAx>
        <c:axId val="236607663"/>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quot;€&quot;* #,##0_-;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2745351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yriad Pro" panose="020B0503030403020204" pitchFamily="34" charset="0"/>
                <a:ea typeface="+mn-ea"/>
                <a:cs typeface="+mn-cs"/>
              </a:defRPr>
            </a:pPr>
            <a:r>
              <a:rPr lang="en-GB">
                <a:latin typeface="Myriad Pro" panose="020B0503030403020204" pitchFamily="34" charset="0"/>
              </a:rPr>
              <a:t>Other fuel costs</a:t>
            </a:r>
          </a:p>
        </c:rich>
      </c:tx>
      <c:overlay val="0"/>
      <c:spPr>
        <a:solidFill>
          <a:srgbClr val="FFFF00"/>
        </a:solid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yriad Pro" panose="020B0503030403020204" pitchFamily="34" charset="0"/>
              <a:ea typeface="+mn-ea"/>
              <a:cs typeface="+mn-cs"/>
            </a:defRPr>
          </a:pPr>
          <a:endParaRPr lang="en-US"/>
        </a:p>
      </c:txPr>
    </c:title>
    <c:autoTitleDeleted val="0"/>
    <c:plotArea>
      <c:layout/>
      <c:lineChart>
        <c:grouping val="standard"/>
        <c:varyColors val="0"/>
        <c:ser>
          <c:idx val="0"/>
          <c:order val="0"/>
          <c:spPr>
            <a:ln w="28575" cap="rnd">
              <a:solidFill>
                <a:schemeClr val="accent6"/>
              </a:solidFill>
              <a:round/>
            </a:ln>
            <a:effectLst/>
          </c:spPr>
          <c:marker>
            <c:symbol val="none"/>
          </c:marker>
          <c:dPt>
            <c:idx val="1"/>
            <c:marker>
              <c:symbol val="none"/>
            </c:marker>
            <c:bubble3D val="0"/>
            <c:spPr>
              <a:ln w="28575" cap="rnd">
                <a:solidFill>
                  <a:schemeClr val="accent6"/>
                </a:solidFill>
                <a:round/>
              </a:ln>
              <a:effectLst/>
            </c:spPr>
            <c:extLst>
              <c:ext xmlns:c16="http://schemas.microsoft.com/office/drawing/2014/chart" uri="{C3380CC4-5D6E-409C-BE32-E72D297353CC}">
                <c16:uniqueId val="{00000001-5AE1-4841-BF43-8F00E0D153A1}"/>
              </c:ext>
            </c:extLst>
          </c:dPt>
          <c:dPt>
            <c:idx val="2"/>
            <c:marker>
              <c:symbol val="none"/>
            </c:marker>
            <c:bubble3D val="0"/>
            <c:spPr>
              <a:ln w="28575" cap="rnd">
                <a:solidFill>
                  <a:schemeClr val="accent6"/>
                </a:solidFill>
                <a:round/>
              </a:ln>
              <a:effectLst/>
            </c:spPr>
            <c:extLst>
              <c:ext xmlns:c16="http://schemas.microsoft.com/office/drawing/2014/chart" uri="{C3380CC4-5D6E-409C-BE32-E72D297353CC}">
                <c16:uniqueId val="{00000003-5AE1-4841-BF43-8F00E0D153A1}"/>
              </c:ext>
            </c:extLst>
          </c:dPt>
          <c:dPt>
            <c:idx val="3"/>
            <c:marker>
              <c:symbol val="none"/>
            </c:marker>
            <c:bubble3D val="0"/>
            <c:spPr>
              <a:ln w="28575" cap="rnd">
                <a:solidFill>
                  <a:schemeClr val="accent6"/>
                </a:solidFill>
                <a:round/>
              </a:ln>
              <a:effectLst/>
            </c:spPr>
            <c:extLst>
              <c:ext xmlns:c16="http://schemas.microsoft.com/office/drawing/2014/chart" uri="{C3380CC4-5D6E-409C-BE32-E72D297353CC}">
                <c16:uniqueId val="{00000005-5AE1-4841-BF43-8F00E0D153A1}"/>
              </c:ext>
            </c:extLst>
          </c:dPt>
          <c:dPt>
            <c:idx val="4"/>
            <c:marker>
              <c:symbol val="none"/>
            </c:marker>
            <c:bubble3D val="0"/>
            <c:spPr>
              <a:ln w="28575" cap="rnd">
                <a:solidFill>
                  <a:schemeClr val="accent6"/>
                </a:solidFill>
                <a:round/>
              </a:ln>
              <a:effectLst/>
            </c:spPr>
            <c:extLst>
              <c:ext xmlns:c16="http://schemas.microsoft.com/office/drawing/2014/chart" uri="{C3380CC4-5D6E-409C-BE32-E72D297353CC}">
                <c16:uniqueId val="{00000007-5AE1-4841-BF43-8F00E0D153A1}"/>
              </c:ext>
            </c:extLst>
          </c:dPt>
          <c:dPt>
            <c:idx val="5"/>
            <c:marker>
              <c:symbol val="none"/>
            </c:marker>
            <c:bubble3D val="0"/>
            <c:spPr>
              <a:ln w="28575" cap="rnd">
                <a:solidFill>
                  <a:schemeClr val="accent6"/>
                </a:solidFill>
                <a:round/>
              </a:ln>
              <a:effectLst/>
            </c:spPr>
            <c:extLst>
              <c:ext xmlns:c16="http://schemas.microsoft.com/office/drawing/2014/chart" uri="{C3380CC4-5D6E-409C-BE32-E72D297353CC}">
                <c16:uniqueId val="{00000009-5AE1-4841-BF43-8F00E0D153A1}"/>
              </c:ext>
            </c:extLst>
          </c:dPt>
          <c:dPt>
            <c:idx val="6"/>
            <c:marker>
              <c:symbol val="none"/>
            </c:marker>
            <c:bubble3D val="0"/>
            <c:spPr>
              <a:ln w="28575" cap="rnd">
                <a:solidFill>
                  <a:schemeClr val="accent6"/>
                </a:solidFill>
                <a:round/>
              </a:ln>
              <a:effectLst/>
            </c:spPr>
            <c:extLst>
              <c:ext xmlns:c16="http://schemas.microsoft.com/office/drawing/2014/chart" uri="{C3380CC4-5D6E-409C-BE32-E72D297353CC}">
                <c16:uniqueId val="{0000000B-5AE1-4841-BF43-8F00E0D153A1}"/>
              </c:ext>
            </c:extLst>
          </c:dPt>
          <c:dPt>
            <c:idx val="7"/>
            <c:marker>
              <c:symbol val="none"/>
            </c:marker>
            <c:bubble3D val="0"/>
            <c:spPr>
              <a:ln w="28575" cap="rnd">
                <a:solidFill>
                  <a:schemeClr val="accent6"/>
                </a:solidFill>
                <a:round/>
              </a:ln>
              <a:effectLst/>
            </c:spPr>
            <c:extLst>
              <c:ext xmlns:c16="http://schemas.microsoft.com/office/drawing/2014/chart" uri="{C3380CC4-5D6E-409C-BE32-E72D297353CC}">
                <c16:uniqueId val="{0000000D-5AE1-4841-BF43-8F00E0D153A1}"/>
              </c:ext>
            </c:extLst>
          </c:dPt>
          <c:dPt>
            <c:idx val="8"/>
            <c:marker>
              <c:symbol val="none"/>
            </c:marker>
            <c:bubble3D val="0"/>
            <c:spPr>
              <a:ln w="28575" cap="rnd">
                <a:solidFill>
                  <a:schemeClr val="accent6"/>
                </a:solidFill>
                <a:round/>
              </a:ln>
              <a:effectLst/>
            </c:spPr>
            <c:extLst>
              <c:ext xmlns:c16="http://schemas.microsoft.com/office/drawing/2014/chart" uri="{C3380CC4-5D6E-409C-BE32-E72D297353CC}">
                <c16:uniqueId val="{0000000F-5AE1-4841-BF43-8F00E0D153A1}"/>
              </c:ext>
            </c:extLst>
          </c:dPt>
          <c:dPt>
            <c:idx val="9"/>
            <c:marker>
              <c:symbol val="none"/>
            </c:marker>
            <c:bubble3D val="0"/>
            <c:spPr>
              <a:ln w="28575" cap="rnd">
                <a:solidFill>
                  <a:schemeClr val="accent6"/>
                </a:solidFill>
                <a:round/>
              </a:ln>
              <a:effectLst/>
            </c:spPr>
            <c:extLst>
              <c:ext xmlns:c16="http://schemas.microsoft.com/office/drawing/2014/chart" uri="{C3380CC4-5D6E-409C-BE32-E72D297353CC}">
                <c16:uniqueId val="{00000011-5AE1-4841-BF43-8F00E0D153A1}"/>
              </c:ext>
            </c:extLst>
          </c:dPt>
          <c:dPt>
            <c:idx val="10"/>
            <c:marker>
              <c:symbol val="none"/>
            </c:marker>
            <c:bubble3D val="0"/>
            <c:spPr>
              <a:ln w="28575" cap="rnd">
                <a:solidFill>
                  <a:schemeClr val="accent6"/>
                </a:solidFill>
                <a:round/>
              </a:ln>
              <a:effectLst/>
            </c:spPr>
            <c:extLst>
              <c:ext xmlns:c16="http://schemas.microsoft.com/office/drawing/2014/chart" uri="{C3380CC4-5D6E-409C-BE32-E72D297353CC}">
                <c16:uniqueId val="{00000013-5AE1-4841-BF43-8F00E0D153A1}"/>
              </c:ext>
            </c:extLst>
          </c:dPt>
          <c:dPt>
            <c:idx val="11"/>
            <c:marker>
              <c:symbol val="none"/>
            </c:marker>
            <c:bubble3D val="0"/>
            <c:spPr>
              <a:ln w="28575" cap="rnd">
                <a:solidFill>
                  <a:schemeClr val="accent6"/>
                </a:solidFill>
                <a:round/>
              </a:ln>
              <a:effectLst/>
            </c:spPr>
            <c:extLst>
              <c:ext xmlns:c16="http://schemas.microsoft.com/office/drawing/2014/chart" uri="{C3380CC4-5D6E-409C-BE32-E72D297353CC}">
                <c16:uniqueId val="{00000015-5AE1-4841-BF43-8F00E0D153A1}"/>
              </c:ext>
            </c:extLst>
          </c:dPt>
          <c:cat>
            <c:strRef>
              <c:f>'3. Bills analysis'!$B$23:$B$34</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'3. Bills analysis'!$E$23:$E$34</c:f>
              <c:numCache>
                <c:formatCode>_-"€"* #,##0_-;\-"€"* #,##0_-;_-"€"* "-"??_-;_-@_-</c:formatCode>
                <c:ptCount val="12"/>
              </c:numCache>
            </c:numRef>
          </c:val>
          <c:smooth val="0"/>
          <c:extLst>
            <c:ext xmlns:c16="http://schemas.microsoft.com/office/drawing/2014/chart" uri="{C3380CC4-5D6E-409C-BE32-E72D297353CC}">
              <c16:uniqueId val="{00000000-4812-4AFD-924B-256F125D121C}"/>
            </c:ext>
          </c:extLst>
        </c:ser>
        <c:dLbls>
          <c:showLegendKey val="0"/>
          <c:showVal val="0"/>
          <c:showCatName val="0"/>
          <c:showSerName val="0"/>
          <c:showPercent val="0"/>
          <c:showBubbleSize val="0"/>
        </c:dLbls>
        <c:smooth val="0"/>
        <c:axId val="2081847647"/>
        <c:axId val="245655727"/>
      </c:lineChart>
      <c:catAx>
        <c:axId val="20818476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yriad Pro" panose="020B0503030403020204" pitchFamily="34" charset="0"/>
                <a:ea typeface="+mn-ea"/>
                <a:cs typeface="+mn-cs"/>
              </a:defRPr>
            </a:pPr>
            <a:endParaRPr lang="en-US"/>
          </a:p>
        </c:txPr>
        <c:crossAx val="245655727"/>
        <c:crosses val="autoZero"/>
        <c:auto val="1"/>
        <c:lblAlgn val="ctr"/>
        <c:lblOffset val="100"/>
        <c:noMultiLvlLbl val="0"/>
      </c:catAx>
      <c:valAx>
        <c:axId val="245655727"/>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quot;€&quot;* #,##0_-;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yriad Pro" panose="020B0503030403020204" pitchFamily="34" charset="0"/>
                <a:ea typeface="+mn-ea"/>
                <a:cs typeface="+mn-cs"/>
              </a:defRPr>
            </a:pPr>
            <a:endParaRPr lang="en-US"/>
          </a:p>
        </c:txPr>
        <c:crossAx val="208184764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600" b="1">
                <a:solidFill>
                  <a:schemeClr val="accent1"/>
                </a:solidFill>
              </a:rPr>
              <a:t>Energy spend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rgbClr val="C00000"/>
              </a:solidFill>
              <a:ln>
                <a:noFill/>
              </a:ln>
              <a:effectLst/>
            </c:spPr>
            <c:extLst>
              <c:ext xmlns:c16="http://schemas.microsoft.com/office/drawing/2014/chart" uri="{C3380CC4-5D6E-409C-BE32-E72D297353CC}">
                <c16:uniqueId val="{00000002-5DC1-4A4B-82C4-A87E35A99BF2}"/>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accent1"/>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'Total savings'!$E$21:$F$21</c:f>
              <c:strCache>
                <c:ptCount val="2"/>
                <c:pt idx="0">
                  <c:v>Current</c:v>
                </c:pt>
                <c:pt idx="1">
                  <c:v>Potential</c:v>
                </c:pt>
              </c:strCache>
            </c:strRef>
          </c:cat>
          <c:val>
            <c:numRef>
              <c:f>'Total savings'!$E$22:$F$22</c:f>
              <c:numCache>
                <c:formatCode>"€"#,##0</c:formatCode>
                <c:ptCount val="2"/>
                <c:pt idx="0" formatCode="_-&quot;€&quot;* #,##0_-;\-&quot;€&quot;* #,##0_-;_-&quot;€&quot;* &quot;-&quot;??_-;_-@_-">
                  <c:v>0</c:v>
                </c:pt>
                <c:pt idx="1">
                  <c:v>0</c:v>
                </c:pt>
              </c:numCache>
            </c:numRef>
          </c:val>
          <c:extLst>
            <c:ext xmlns:c16="http://schemas.microsoft.com/office/drawing/2014/chart" uri="{C3380CC4-5D6E-409C-BE32-E72D297353CC}">
              <c16:uniqueId val="{00000000-5DC1-4A4B-82C4-A87E35A99BF2}"/>
            </c:ext>
          </c:extLst>
        </c:ser>
        <c:dLbls>
          <c:dLblPos val="outEnd"/>
          <c:showLegendKey val="0"/>
          <c:showVal val="1"/>
          <c:showCatName val="0"/>
          <c:showSerName val="0"/>
          <c:showPercent val="0"/>
          <c:showBubbleSize val="0"/>
        </c:dLbls>
        <c:gapWidth val="219"/>
        <c:overlap val="-27"/>
        <c:axId val="1166748704"/>
        <c:axId val="1204456240"/>
      </c:barChart>
      <c:catAx>
        <c:axId val="1166748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1" i="0" u="none" strike="noStrike" kern="1200" baseline="0">
                <a:solidFill>
                  <a:schemeClr val="accent1"/>
                </a:solidFill>
                <a:latin typeface="+mn-lt"/>
                <a:ea typeface="+mn-ea"/>
                <a:cs typeface="+mn-cs"/>
              </a:defRPr>
            </a:pPr>
            <a:endParaRPr lang="en-US"/>
          </a:p>
        </c:txPr>
        <c:crossAx val="1204456240"/>
        <c:crosses val="autoZero"/>
        <c:auto val="1"/>
        <c:lblAlgn val="ctr"/>
        <c:lblOffset val="100"/>
        <c:noMultiLvlLbl val="0"/>
      </c:catAx>
      <c:valAx>
        <c:axId val="1204456240"/>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quot;€&quot;* #,##0_-;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accent1"/>
                </a:solidFill>
                <a:latin typeface="+mn-lt"/>
                <a:ea typeface="+mn-ea"/>
                <a:cs typeface="+mn-cs"/>
              </a:defRPr>
            </a:pPr>
            <a:endParaRPr lang="en-US"/>
          </a:p>
        </c:txPr>
        <c:crossAx val="116674870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8575" cap="flat" cmpd="sng" algn="ctr">
      <a:solidFill>
        <a:schemeClr val="accent1"/>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600" b="1">
                <a:solidFill>
                  <a:schemeClr val="accent1"/>
                </a:solidFill>
              </a:rPr>
              <a:t>Emissions (t</a:t>
            </a:r>
            <a:r>
              <a:rPr lang="en-US" sz="1600" b="1" baseline="0">
                <a:solidFill>
                  <a:schemeClr val="accent1"/>
                </a:solidFill>
              </a:rPr>
              <a:t> CO</a:t>
            </a:r>
            <a:r>
              <a:rPr lang="en-US" sz="1600" b="1" baseline="-25000">
                <a:solidFill>
                  <a:schemeClr val="accent1"/>
                </a:solidFill>
              </a:rPr>
              <a:t>2</a:t>
            </a:r>
            <a:r>
              <a:rPr lang="en-US" sz="1600" b="1" baseline="0">
                <a:solidFill>
                  <a:schemeClr val="accent1"/>
                </a:solidFill>
              </a:rPr>
              <a:t>e)</a:t>
            </a:r>
            <a:endParaRPr lang="en-US" sz="1600" b="1">
              <a:solidFill>
                <a:schemeClr val="accent1"/>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'Total savings'!$E$21:$F$21</c:f>
              <c:strCache>
                <c:ptCount val="2"/>
                <c:pt idx="0">
                  <c:v>Current</c:v>
                </c:pt>
                <c:pt idx="1">
                  <c:v>Potential</c:v>
                </c:pt>
              </c:strCache>
            </c:strRef>
          </c:tx>
          <c:spPr>
            <a:solidFill>
              <a:schemeClr val="accent1"/>
            </a:solidFill>
            <a:ln>
              <a:noFill/>
            </a:ln>
            <a:effectLst/>
          </c:spPr>
          <c:invertIfNegative val="0"/>
          <c:dPt>
            <c:idx val="0"/>
            <c:invertIfNegative val="0"/>
            <c:bubble3D val="0"/>
            <c:spPr>
              <a:solidFill>
                <a:srgbClr val="C00000"/>
              </a:solidFill>
              <a:ln>
                <a:noFill/>
              </a:ln>
              <a:effectLst/>
            </c:spPr>
            <c:extLst>
              <c:ext xmlns:c16="http://schemas.microsoft.com/office/drawing/2014/chart" uri="{C3380CC4-5D6E-409C-BE32-E72D297353CC}">
                <c16:uniqueId val="{00000001-3D03-4471-9499-CB9839B744F1}"/>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accent1"/>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'Total savings'!$E$21:$F$21</c:f>
              <c:strCache>
                <c:ptCount val="2"/>
                <c:pt idx="0">
                  <c:v>Current</c:v>
                </c:pt>
                <c:pt idx="1">
                  <c:v>Potential</c:v>
                </c:pt>
              </c:strCache>
            </c:strRef>
          </c:cat>
          <c:val>
            <c:numRef>
              <c:f>'Total savings'!$E$24:$F$24</c:f>
              <c:numCache>
                <c:formatCode>0.0</c:formatCode>
                <c:ptCount val="2"/>
                <c:pt idx="0">
                  <c:v>0</c:v>
                </c:pt>
                <c:pt idx="1">
                  <c:v>0</c:v>
                </c:pt>
              </c:numCache>
            </c:numRef>
          </c:val>
          <c:extLst>
            <c:ext xmlns:c16="http://schemas.microsoft.com/office/drawing/2014/chart" uri="{C3380CC4-5D6E-409C-BE32-E72D297353CC}">
              <c16:uniqueId val="{00000002-3D03-4471-9499-CB9839B744F1}"/>
            </c:ext>
          </c:extLst>
        </c:ser>
        <c:dLbls>
          <c:dLblPos val="outEnd"/>
          <c:showLegendKey val="0"/>
          <c:showVal val="1"/>
          <c:showCatName val="0"/>
          <c:showSerName val="0"/>
          <c:showPercent val="0"/>
          <c:showBubbleSize val="0"/>
        </c:dLbls>
        <c:gapWidth val="219"/>
        <c:overlap val="-27"/>
        <c:axId val="1166748704"/>
        <c:axId val="1204456240"/>
      </c:barChart>
      <c:catAx>
        <c:axId val="1166748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1" i="0" u="none" strike="noStrike" kern="1200" baseline="0">
                <a:solidFill>
                  <a:schemeClr val="accent1"/>
                </a:solidFill>
                <a:latin typeface="+mn-lt"/>
                <a:ea typeface="+mn-ea"/>
                <a:cs typeface="+mn-cs"/>
              </a:defRPr>
            </a:pPr>
            <a:endParaRPr lang="en-US"/>
          </a:p>
        </c:txPr>
        <c:crossAx val="1204456240"/>
        <c:crosses val="autoZero"/>
        <c:auto val="1"/>
        <c:lblAlgn val="ctr"/>
        <c:lblOffset val="100"/>
        <c:noMultiLvlLbl val="0"/>
      </c:catAx>
      <c:valAx>
        <c:axId val="12044562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accent1"/>
                </a:solidFill>
                <a:latin typeface="+mn-lt"/>
                <a:ea typeface="+mn-ea"/>
                <a:cs typeface="+mn-cs"/>
              </a:defRPr>
            </a:pPr>
            <a:endParaRPr lang="en-US"/>
          </a:p>
        </c:txPr>
        <c:crossAx val="1166748704"/>
        <c:crosses val="autoZero"/>
        <c:crossBetween val="between"/>
        <c:majorUnit val="20"/>
        <c:min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8575" cap="flat" cmpd="sng" algn="ctr">
      <a:solidFill>
        <a:schemeClr val="accent1"/>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CheckBox" lockText="1"/>
</file>

<file path=xl/ctrlProps/ctrlProp36.xml><?xml version="1.0" encoding="utf-8"?>
<formControlPr xmlns="http://schemas.microsoft.com/office/spreadsheetml/2009/9/main" objectType="CheckBox" lockText="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CheckBox" lockText="1"/>
</file>

<file path=xl/ctrlProps/ctrlProp41.xml><?xml version="1.0" encoding="utf-8"?>
<formControlPr xmlns="http://schemas.microsoft.com/office/spreadsheetml/2009/9/main" objectType="CheckBox" lockText="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CheckBox" lockText="1"/>
</file>

<file path=xl/ctrlProps/ctrlProp45.xml><?xml version="1.0" encoding="utf-8"?>
<formControlPr xmlns="http://schemas.microsoft.com/office/spreadsheetml/2009/9/main" objectType="CheckBox" lockText="1"/>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s>
</file>

<file path=xl/drawings/_rels/drawing5.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xdr:col>
      <xdr:colOff>353787</xdr:colOff>
      <xdr:row>16</xdr:row>
      <xdr:rowOff>40823</xdr:rowOff>
    </xdr:from>
    <xdr:to>
      <xdr:col>5</xdr:col>
      <xdr:colOff>149680</xdr:colOff>
      <xdr:row>31</xdr:row>
      <xdr:rowOff>231322</xdr:rowOff>
    </xdr:to>
    <xdr:graphicFrame macro="">
      <xdr:nvGraphicFramePr>
        <xdr:cNvPr id="6" name="Chart 5">
          <a:extLst>
            <a:ext uri="{FF2B5EF4-FFF2-40B4-BE49-F238E27FC236}">
              <a16:creationId xmlns:a16="http://schemas.microsoft.com/office/drawing/2014/main" id="{00000000-0008-0000-01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517071</xdr:colOff>
      <xdr:row>16</xdr:row>
      <xdr:rowOff>13608</xdr:rowOff>
    </xdr:from>
    <xdr:to>
      <xdr:col>9</xdr:col>
      <xdr:colOff>666750</xdr:colOff>
      <xdr:row>31</xdr:row>
      <xdr:rowOff>231322</xdr:rowOff>
    </xdr:to>
    <xdr:graphicFrame macro="">
      <xdr:nvGraphicFramePr>
        <xdr:cNvPr id="7" name="Chart 6">
          <a:extLst>
            <a:ext uri="{FF2B5EF4-FFF2-40B4-BE49-F238E27FC236}">
              <a16:creationId xmlns:a16="http://schemas.microsoft.com/office/drawing/2014/main" id="{00000000-0008-0000-01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533400</xdr:colOff>
      <xdr:row>23</xdr:row>
      <xdr:rowOff>0</xdr:rowOff>
    </xdr:from>
    <xdr:to>
      <xdr:col>6</xdr:col>
      <xdr:colOff>304800</xdr:colOff>
      <xdr:row>39</xdr:row>
      <xdr:rowOff>95250</xdr:rowOff>
    </xdr:to>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504825</xdr:colOff>
      <xdr:row>23</xdr:row>
      <xdr:rowOff>0</xdr:rowOff>
    </xdr:from>
    <xdr:to>
      <xdr:col>12</xdr:col>
      <xdr:colOff>457200</xdr:colOff>
      <xdr:row>39</xdr:row>
      <xdr:rowOff>66675</xdr:rowOff>
    </xdr:to>
    <xdr:graphicFrame macro="">
      <xdr:nvGraphicFramePr>
        <xdr:cNvPr id="3" name="Chart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785810</xdr:colOff>
      <xdr:row>39</xdr:row>
      <xdr:rowOff>133351</xdr:rowOff>
    </xdr:from>
    <xdr:to>
      <xdr:col>9</xdr:col>
      <xdr:colOff>171450</xdr:colOff>
      <xdr:row>56</xdr:row>
      <xdr:rowOff>85725</xdr:rowOff>
    </xdr:to>
    <xdr:graphicFrame macro="">
      <xdr:nvGraphicFramePr>
        <xdr:cNvPr id="4" name="Chart 3">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581025</xdr:colOff>
      <xdr:row>38</xdr:row>
      <xdr:rowOff>461962</xdr:rowOff>
    </xdr:from>
    <xdr:to>
      <xdr:col>5</xdr:col>
      <xdr:colOff>1647825</xdr:colOff>
      <xdr:row>46</xdr:row>
      <xdr:rowOff>100012</xdr:rowOff>
    </xdr:to>
    <xdr:graphicFrame macro="">
      <xdr:nvGraphicFramePr>
        <xdr:cNvPr id="5" name="Chart 4">
          <a:extLst>
            <a:ext uri="{FF2B5EF4-FFF2-40B4-BE49-F238E27FC236}">
              <a16:creationId xmlns:a16="http://schemas.microsoft.com/office/drawing/2014/main" id="{00000000-0008-0000-04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2362200</xdr:colOff>
      <xdr:row>38</xdr:row>
      <xdr:rowOff>452437</xdr:rowOff>
    </xdr:from>
    <xdr:to>
      <xdr:col>9</xdr:col>
      <xdr:colOff>647700</xdr:colOff>
      <xdr:row>46</xdr:row>
      <xdr:rowOff>90487</xdr:rowOff>
    </xdr:to>
    <xdr:graphicFrame macro="">
      <xdr:nvGraphicFramePr>
        <xdr:cNvPr id="6" name="Chart 5">
          <a:extLst>
            <a:ext uri="{FF2B5EF4-FFF2-40B4-BE49-F238E27FC236}">
              <a16:creationId xmlns:a16="http://schemas.microsoft.com/office/drawing/2014/main" id="{00000000-0008-0000-04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538162</xdr:colOff>
      <xdr:row>48</xdr:row>
      <xdr:rowOff>109537</xdr:rowOff>
    </xdr:from>
    <xdr:to>
      <xdr:col>5</xdr:col>
      <xdr:colOff>1604962</xdr:colOff>
      <xdr:row>62</xdr:row>
      <xdr:rowOff>185737</xdr:rowOff>
    </xdr:to>
    <xdr:graphicFrame macro="">
      <xdr:nvGraphicFramePr>
        <xdr:cNvPr id="7" name="Chart 6">
          <a:extLst>
            <a:ext uri="{FF2B5EF4-FFF2-40B4-BE49-F238E27FC236}">
              <a16:creationId xmlns:a16="http://schemas.microsoft.com/office/drawing/2014/main" id="{00000000-0008-0000-04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114300</xdr:colOff>
          <xdr:row>4</xdr:row>
          <xdr:rowOff>247650</xdr:rowOff>
        </xdr:from>
        <xdr:to>
          <xdr:col>3</xdr:col>
          <xdr:colOff>371475</xdr:colOff>
          <xdr:row>6</xdr:row>
          <xdr:rowOff>38100</xdr:rowOff>
        </xdr:to>
        <xdr:sp macro="" textlink="">
          <xdr:nvSpPr>
            <xdr:cNvPr id="30721" name="Check Box 1" hidden="1">
              <a:extLst>
                <a:ext uri="{63B3BB69-23CF-44E3-9099-C40C66FF867C}">
                  <a14:compatExt spid="_x0000_s30721"/>
                </a:ext>
                <a:ext uri="{FF2B5EF4-FFF2-40B4-BE49-F238E27FC236}">
                  <a16:creationId xmlns:a16="http://schemas.microsoft.com/office/drawing/2014/main" id="{00000000-0008-0000-0900-00000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6</xdr:row>
          <xdr:rowOff>200025</xdr:rowOff>
        </xdr:from>
        <xdr:to>
          <xdr:col>3</xdr:col>
          <xdr:colOff>371475</xdr:colOff>
          <xdr:row>8</xdr:row>
          <xdr:rowOff>28575</xdr:rowOff>
        </xdr:to>
        <xdr:sp macro="" textlink="">
          <xdr:nvSpPr>
            <xdr:cNvPr id="30722" name="Check Box 2" hidden="1">
              <a:extLst>
                <a:ext uri="{63B3BB69-23CF-44E3-9099-C40C66FF867C}">
                  <a14:compatExt spid="_x0000_s30722"/>
                </a:ext>
                <a:ext uri="{FF2B5EF4-FFF2-40B4-BE49-F238E27FC236}">
                  <a16:creationId xmlns:a16="http://schemas.microsoft.com/office/drawing/2014/main" id="{00000000-0008-0000-0900-00000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5</xdr:row>
          <xdr:rowOff>200025</xdr:rowOff>
        </xdr:from>
        <xdr:to>
          <xdr:col>3</xdr:col>
          <xdr:colOff>381000</xdr:colOff>
          <xdr:row>7</xdr:row>
          <xdr:rowOff>28575</xdr:rowOff>
        </xdr:to>
        <xdr:sp macro="" textlink="">
          <xdr:nvSpPr>
            <xdr:cNvPr id="30723" name="Check Box 3" hidden="1">
              <a:extLst>
                <a:ext uri="{63B3BB69-23CF-44E3-9099-C40C66FF867C}">
                  <a14:compatExt spid="_x0000_s30723"/>
                </a:ext>
                <a:ext uri="{FF2B5EF4-FFF2-40B4-BE49-F238E27FC236}">
                  <a16:creationId xmlns:a16="http://schemas.microsoft.com/office/drawing/2014/main" id="{00000000-0008-0000-0900-00000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8</xdr:row>
          <xdr:rowOff>200025</xdr:rowOff>
        </xdr:from>
        <xdr:to>
          <xdr:col>3</xdr:col>
          <xdr:colOff>371475</xdr:colOff>
          <xdr:row>10</xdr:row>
          <xdr:rowOff>28575</xdr:rowOff>
        </xdr:to>
        <xdr:sp macro="" textlink="">
          <xdr:nvSpPr>
            <xdr:cNvPr id="30724" name="Check Box 4" hidden="1">
              <a:extLst>
                <a:ext uri="{63B3BB69-23CF-44E3-9099-C40C66FF867C}">
                  <a14:compatExt spid="_x0000_s30724"/>
                </a:ext>
                <a:ext uri="{FF2B5EF4-FFF2-40B4-BE49-F238E27FC236}">
                  <a16:creationId xmlns:a16="http://schemas.microsoft.com/office/drawing/2014/main" id="{00000000-0008-0000-0900-00000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4</xdr:row>
          <xdr:rowOff>247650</xdr:rowOff>
        </xdr:from>
        <xdr:to>
          <xdr:col>4</xdr:col>
          <xdr:colOff>352425</xdr:colOff>
          <xdr:row>6</xdr:row>
          <xdr:rowOff>38100</xdr:rowOff>
        </xdr:to>
        <xdr:sp macro="" textlink="">
          <xdr:nvSpPr>
            <xdr:cNvPr id="30725" name="Check Box 5" hidden="1">
              <a:extLst>
                <a:ext uri="{63B3BB69-23CF-44E3-9099-C40C66FF867C}">
                  <a14:compatExt spid="_x0000_s30725"/>
                </a:ext>
                <a:ext uri="{FF2B5EF4-FFF2-40B4-BE49-F238E27FC236}">
                  <a16:creationId xmlns:a16="http://schemas.microsoft.com/office/drawing/2014/main" id="{00000000-0008-0000-0900-00000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6</xdr:row>
          <xdr:rowOff>0</xdr:rowOff>
        </xdr:from>
        <xdr:to>
          <xdr:col>4</xdr:col>
          <xdr:colOff>352425</xdr:colOff>
          <xdr:row>7</xdr:row>
          <xdr:rowOff>47625</xdr:rowOff>
        </xdr:to>
        <xdr:sp macro="" textlink="">
          <xdr:nvSpPr>
            <xdr:cNvPr id="30726" name="Check Box 6" hidden="1">
              <a:extLst>
                <a:ext uri="{63B3BB69-23CF-44E3-9099-C40C66FF867C}">
                  <a14:compatExt spid="_x0000_s30726"/>
                </a:ext>
                <a:ext uri="{FF2B5EF4-FFF2-40B4-BE49-F238E27FC236}">
                  <a16:creationId xmlns:a16="http://schemas.microsoft.com/office/drawing/2014/main" id="{00000000-0008-0000-0900-00000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7</xdr:row>
          <xdr:rowOff>9525</xdr:rowOff>
        </xdr:from>
        <xdr:to>
          <xdr:col>4</xdr:col>
          <xdr:colOff>361950</xdr:colOff>
          <xdr:row>8</xdr:row>
          <xdr:rowOff>57150</xdr:rowOff>
        </xdr:to>
        <xdr:sp macro="" textlink="">
          <xdr:nvSpPr>
            <xdr:cNvPr id="30727" name="Check Box 7" hidden="1">
              <a:extLst>
                <a:ext uri="{63B3BB69-23CF-44E3-9099-C40C66FF867C}">
                  <a14:compatExt spid="_x0000_s30727"/>
                </a:ext>
                <a:ext uri="{FF2B5EF4-FFF2-40B4-BE49-F238E27FC236}">
                  <a16:creationId xmlns:a16="http://schemas.microsoft.com/office/drawing/2014/main" id="{00000000-0008-0000-0900-00000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7</xdr:row>
          <xdr:rowOff>219075</xdr:rowOff>
        </xdr:from>
        <xdr:to>
          <xdr:col>3</xdr:col>
          <xdr:colOff>381000</xdr:colOff>
          <xdr:row>9</xdr:row>
          <xdr:rowOff>38100</xdr:rowOff>
        </xdr:to>
        <xdr:sp macro="" textlink="">
          <xdr:nvSpPr>
            <xdr:cNvPr id="30728" name="Check Box 8" hidden="1">
              <a:extLst>
                <a:ext uri="{63B3BB69-23CF-44E3-9099-C40C66FF867C}">
                  <a14:compatExt spid="_x0000_s30728"/>
                </a:ext>
                <a:ext uri="{FF2B5EF4-FFF2-40B4-BE49-F238E27FC236}">
                  <a16:creationId xmlns:a16="http://schemas.microsoft.com/office/drawing/2014/main" id="{00000000-0008-0000-0900-000008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8</xdr:row>
          <xdr:rowOff>0</xdr:rowOff>
        </xdr:from>
        <xdr:to>
          <xdr:col>4</xdr:col>
          <xdr:colOff>361950</xdr:colOff>
          <xdr:row>9</xdr:row>
          <xdr:rowOff>47625</xdr:rowOff>
        </xdr:to>
        <xdr:sp macro="" textlink="">
          <xdr:nvSpPr>
            <xdr:cNvPr id="30729" name="Check Box 9" hidden="1">
              <a:extLst>
                <a:ext uri="{63B3BB69-23CF-44E3-9099-C40C66FF867C}">
                  <a14:compatExt spid="_x0000_s30729"/>
                </a:ext>
                <a:ext uri="{FF2B5EF4-FFF2-40B4-BE49-F238E27FC236}">
                  <a16:creationId xmlns:a16="http://schemas.microsoft.com/office/drawing/2014/main" id="{00000000-0008-0000-0900-000009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9</xdr:row>
          <xdr:rowOff>0</xdr:rowOff>
        </xdr:from>
        <xdr:to>
          <xdr:col>4</xdr:col>
          <xdr:colOff>361950</xdr:colOff>
          <xdr:row>10</xdr:row>
          <xdr:rowOff>47625</xdr:rowOff>
        </xdr:to>
        <xdr:sp macro="" textlink="">
          <xdr:nvSpPr>
            <xdr:cNvPr id="30730" name="Check Box 10" hidden="1">
              <a:extLst>
                <a:ext uri="{63B3BB69-23CF-44E3-9099-C40C66FF867C}">
                  <a14:compatExt spid="_x0000_s30730"/>
                </a:ext>
                <a:ext uri="{FF2B5EF4-FFF2-40B4-BE49-F238E27FC236}">
                  <a16:creationId xmlns:a16="http://schemas.microsoft.com/office/drawing/2014/main" id="{00000000-0008-0000-0900-00000A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10</xdr:row>
          <xdr:rowOff>0</xdr:rowOff>
        </xdr:from>
        <xdr:to>
          <xdr:col>4</xdr:col>
          <xdr:colOff>361950</xdr:colOff>
          <xdr:row>11</xdr:row>
          <xdr:rowOff>47625</xdr:rowOff>
        </xdr:to>
        <xdr:sp macro="" textlink="">
          <xdr:nvSpPr>
            <xdr:cNvPr id="30731" name="Check Box 11" hidden="1">
              <a:extLst>
                <a:ext uri="{63B3BB69-23CF-44E3-9099-C40C66FF867C}">
                  <a14:compatExt spid="_x0000_s30731"/>
                </a:ext>
                <a:ext uri="{FF2B5EF4-FFF2-40B4-BE49-F238E27FC236}">
                  <a16:creationId xmlns:a16="http://schemas.microsoft.com/office/drawing/2014/main" id="{00000000-0008-0000-0900-00000B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11</xdr:row>
          <xdr:rowOff>0</xdr:rowOff>
        </xdr:from>
        <xdr:to>
          <xdr:col>4</xdr:col>
          <xdr:colOff>361950</xdr:colOff>
          <xdr:row>12</xdr:row>
          <xdr:rowOff>47625</xdr:rowOff>
        </xdr:to>
        <xdr:sp macro="" textlink="">
          <xdr:nvSpPr>
            <xdr:cNvPr id="30732" name="Check Box 12" hidden="1">
              <a:extLst>
                <a:ext uri="{63B3BB69-23CF-44E3-9099-C40C66FF867C}">
                  <a14:compatExt spid="_x0000_s30732"/>
                </a:ext>
                <a:ext uri="{FF2B5EF4-FFF2-40B4-BE49-F238E27FC236}">
                  <a16:creationId xmlns:a16="http://schemas.microsoft.com/office/drawing/2014/main" id="{00000000-0008-0000-0900-00000C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12</xdr:row>
          <xdr:rowOff>0</xdr:rowOff>
        </xdr:from>
        <xdr:to>
          <xdr:col>4</xdr:col>
          <xdr:colOff>361950</xdr:colOff>
          <xdr:row>13</xdr:row>
          <xdr:rowOff>47625</xdr:rowOff>
        </xdr:to>
        <xdr:sp macro="" textlink="">
          <xdr:nvSpPr>
            <xdr:cNvPr id="30733" name="Check Box 13" hidden="1">
              <a:extLst>
                <a:ext uri="{63B3BB69-23CF-44E3-9099-C40C66FF867C}">
                  <a14:compatExt spid="_x0000_s30733"/>
                </a:ext>
                <a:ext uri="{FF2B5EF4-FFF2-40B4-BE49-F238E27FC236}">
                  <a16:creationId xmlns:a16="http://schemas.microsoft.com/office/drawing/2014/main" id="{00000000-0008-0000-0900-00000D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13</xdr:row>
          <xdr:rowOff>0</xdr:rowOff>
        </xdr:from>
        <xdr:to>
          <xdr:col>4</xdr:col>
          <xdr:colOff>361950</xdr:colOff>
          <xdr:row>14</xdr:row>
          <xdr:rowOff>47625</xdr:rowOff>
        </xdr:to>
        <xdr:sp macro="" textlink="">
          <xdr:nvSpPr>
            <xdr:cNvPr id="30734" name="Check Box 14" hidden="1">
              <a:extLst>
                <a:ext uri="{63B3BB69-23CF-44E3-9099-C40C66FF867C}">
                  <a14:compatExt spid="_x0000_s30734"/>
                </a:ext>
                <a:ext uri="{FF2B5EF4-FFF2-40B4-BE49-F238E27FC236}">
                  <a16:creationId xmlns:a16="http://schemas.microsoft.com/office/drawing/2014/main" id="{00000000-0008-0000-0900-00000E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14</xdr:row>
          <xdr:rowOff>0</xdr:rowOff>
        </xdr:from>
        <xdr:to>
          <xdr:col>4</xdr:col>
          <xdr:colOff>361950</xdr:colOff>
          <xdr:row>15</xdr:row>
          <xdr:rowOff>47625</xdr:rowOff>
        </xdr:to>
        <xdr:sp macro="" textlink="">
          <xdr:nvSpPr>
            <xdr:cNvPr id="30735" name="Check Box 15" hidden="1">
              <a:extLst>
                <a:ext uri="{63B3BB69-23CF-44E3-9099-C40C66FF867C}">
                  <a14:compatExt spid="_x0000_s30735"/>
                </a:ext>
                <a:ext uri="{FF2B5EF4-FFF2-40B4-BE49-F238E27FC236}">
                  <a16:creationId xmlns:a16="http://schemas.microsoft.com/office/drawing/2014/main" id="{00000000-0008-0000-0900-00000F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15</xdr:row>
          <xdr:rowOff>0</xdr:rowOff>
        </xdr:from>
        <xdr:to>
          <xdr:col>4</xdr:col>
          <xdr:colOff>361950</xdr:colOff>
          <xdr:row>16</xdr:row>
          <xdr:rowOff>47625</xdr:rowOff>
        </xdr:to>
        <xdr:sp macro="" textlink="">
          <xdr:nvSpPr>
            <xdr:cNvPr id="30736" name="Check Box 16" hidden="1">
              <a:extLst>
                <a:ext uri="{63B3BB69-23CF-44E3-9099-C40C66FF867C}">
                  <a14:compatExt spid="_x0000_s30736"/>
                </a:ext>
                <a:ext uri="{FF2B5EF4-FFF2-40B4-BE49-F238E27FC236}">
                  <a16:creationId xmlns:a16="http://schemas.microsoft.com/office/drawing/2014/main" id="{00000000-0008-0000-0900-000010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16</xdr:row>
          <xdr:rowOff>0</xdr:rowOff>
        </xdr:from>
        <xdr:to>
          <xdr:col>4</xdr:col>
          <xdr:colOff>361950</xdr:colOff>
          <xdr:row>17</xdr:row>
          <xdr:rowOff>47625</xdr:rowOff>
        </xdr:to>
        <xdr:sp macro="" textlink="">
          <xdr:nvSpPr>
            <xdr:cNvPr id="30737" name="Check Box 17" hidden="1">
              <a:extLst>
                <a:ext uri="{63B3BB69-23CF-44E3-9099-C40C66FF867C}">
                  <a14:compatExt spid="_x0000_s30737"/>
                </a:ext>
                <a:ext uri="{FF2B5EF4-FFF2-40B4-BE49-F238E27FC236}">
                  <a16:creationId xmlns:a16="http://schemas.microsoft.com/office/drawing/2014/main" id="{00000000-0008-0000-0900-00001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17</xdr:row>
          <xdr:rowOff>0</xdr:rowOff>
        </xdr:from>
        <xdr:to>
          <xdr:col>4</xdr:col>
          <xdr:colOff>361950</xdr:colOff>
          <xdr:row>18</xdr:row>
          <xdr:rowOff>47625</xdr:rowOff>
        </xdr:to>
        <xdr:sp macro="" textlink="">
          <xdr:nvSpPr>
            <xdr:cNvPr id="30738" name="Check Box 18" hidden="1">
              <a:extLst>
                <a:ext uri="{63B3BB69-23CF-44E3-9099-C40C66FF867C}">
                  <a14:compatExt spid="_x0000_s30738"/>
                </a:ext>
                <a:ext uri="{FF2B5EF4-FFF2-40B4-BE49-F238E27FC236}">
                  <a16:creationId xmlns:a16="http://schemas.microsoft.com/office/drawing/2014/main" id="{00000000-0008-0000-0900-00001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18</xdr:row>
          <xdr:rowOff>0</xdr:rowOff>
        </xdr:from>
        <xdr:to>
          <xdr:col>4</xdr:col>
          <xdr:colOff>361950</xdr:colOff>
          <xdr:row>19</xdr:row>
          <xdr:rowOff>47625</xdr:rowOff>
        </xdr:to>
        <xdr:sp macro="" textlink="">
          <xdr:nvSpPr>
            <xdr:cNvPr id="30739" name="Check Box 19" hidden="1">
              <a:extLst>
                <a:ext uri="{63B3BB69-23CF-44E3-9099-C40C66FF867C}">
                  <a14:compatExt spid="_x0000_s30739"/>
                </a:ext>
                <a:ext uri="{FF2B5EF4-FFF2-40B4-BE49-F238E27FC236}">
                  <a16:creationId xmlns:a16="http://schemas.microsoft.com/office/drawing/2014/main" id="{00000000-0008-0000-0900-00001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19</xdr:row>
          <xdr:rowOff>0</xdr:rowOff>
        </xdr:from>
        <xdr:to>
          <xdr:col>4</xdr:col>
          <xdr:colOff>361950</xdr:colOff>
          <xdr:row>20</xdr:row>
          <xdr:rowOff>104775</xdr:rowOff>
        </xdr:to>
        <xdr:sp macro="" textlink="">
          <xdr:nvSpPr>
            <xdr:cNvPr id="30740" name="Check Box 20" hidden="1">
              <a:extLst>
                <a:ext uri="{63B3BB69-23CF-44E3-9099-C40C66FF867C}">
                  <a14:compatExt spid="_x0000_s30740"/>
                </a:ext>
                <a:ext uri="{FF2B5EF4-FFF2-40B4-BE49-F238E27FC236}">
                  <a16:creationId xmlns:a16="http://schemas.microsoft.com/office/drawing/2014/main" id="{00000000-0008-0000-0900-00001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19</xdr:row>
          <xdr:rowOff>0</xdr:rowOff>
        </xdr:from>
        <xdr:to>
          <xdr:col>3</xdr:col>
          <xdr:colOff>361950</xdr:colOff>
          <xdr:row>20</xdr:row>
          <xdr:rowOff>104775</xdr:rowOff>
        </xdr:to>
        <xdr:sp macro="" textlink="">
          <xdr:nvSpPr>
            <xdr:cNvPr id="30741" name="Check Box 21" hidden="1">
              <a:extLst>
                <a:ext uri="{63B3BB69-23CF-44E3-9099-C40C66FF867C}">
                  <a14:compatExt spid="_x0000_s30741"/>
                </a:ext>
                <a:ext uri="{FF2B5EF4-FFF2-40B4-BE49-F238E27FC236}">
                  <a16:creationId xmlns:a16="http://schemas.microsoft.com/office/drawing/2014/main" id="{00000000-0008-0000-0900-00001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18</xdr:row>
          <xdr:rowOff>0</xdr:rowOff>
        </xdr:from>
        <xdr:to>
          <xdr:col>3</xdr:col>
          <xdr:colOff>361950</xdr:colOff>
          <xdr:row>19</xdr:row>
          <xdr:rowOff>47625</xdr:rowOff>
        </xdr:to>
        <xdr:sp macro="" textlink="">
          <xdr:nvSpPr>
            <xdr:cNvPr id="30742" name="Check Box 22" hidden="1">
              <a:extLst>
                <a:ext uri="{63B3BB69-23CF-44E3-9099-C40C66FF867C}">
                  <a14:compatExt spid="_x0000_s30742"/>
                </a:ext>
                <a:ext uri="{FF2B5EF4-FFF2-40B4-BE49-F238E27FC236}">
                  <a16:creationId xmlns:a16="http://schemas.microsoft.com/office/drawing/2014/main" id="{00000000-0008-0000-0900-00001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16</xdr:row>
          <xdr:rowOff>200025</xdr:rowOff>
        </xdr:from>
        <xdr:to>
          <xdr:col>3</xdr:col>
          <xdr:colOff>381000</xdr:colOff>
          <xdr:row>18</xdr:row>
          <xdr:rowOff>28575</xdr:rowOff>
        </xdr:to>
        <xdr:sp macro="" textlink="">
          <xdr:nvSpPr>
            <xdr:cNvPr id="30743" name="Check Box 23" hidden="1">
              <a:extLst>
                <a:ext uri="{63B3BB69-23CF-44E3-9099-C40C66FF867C}">
                  <a14:compatExt spid="_x0000_s30743"/>
                </a:ext>
                <a:ext uri="{FF2B5EF4-FFF2-40B4-BE49-F238E27FC236}">
                  <a16:creationId xmlns:a16="http://schemas.microsoft.com/office/drawing/2014/main" id="{00000000-0008-0000-0900-00001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15</xdr:row>
          <xdr:rowOff>200025</xdr:rowOff>
        </xdr:from>
        <xdr:to>
          <xdr:col>3</xdr:col>
          <xdr:colOff>381000</xdr:colOff>
          <xdr:row>17</xdr:row>
          <xdr:rowOff>28575</xdr:rowOff>
        </xdr:to>
        <xdr:sp macro="" textlink="">
          <xdr:nvSpPr>
            <xdr:cNvPr id="30744" name="Check Box 24" hidden="1">
              <a:extLst>
                <a:ext uri="{63B3BB69-23CF-44E3-9099-C40C66FF867C}">
                  <a14:compatExt spid="_x0000_s30744"/>
                </a:ext>
                <a:ext uri="{FF2B5EF4-FFF2-40B4-BE49-F238E27FC236}">
                  <a16:creationId xmlns:a16="http://schemas.microsoft.com/office/drawing/2014/main" id="{00000000-0008-0000-0900-000018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14</xdr:row>
          <xdr:rowOff>200025</xdr:rowOff>
        </xdr:from>
        <xdr:to>
          <xdr:col>3</xdr:col>
          <xdr:colOff>381000</xdr:colOff>
          <xdr:row>16</xdr:row>
          <xdr:rowOff>28575</xdr:rowOff>
        </xdr:to>
        <xdr:sp macro="" textlink="">
          <xdr:nvSpPr>
            <xdr:cNvPr id="30745" name="Check Box 25" hidden="1">
              <a:extLst>
                <a:ext uri="{63B3BB69-23CF-44E3-9099-C40C66FF867C}">
                  <a14:compatExt spid="_x0000_s30745"/>
                </a:ext>
                <a:ext uri="{FF2B5EF4-FFF2-40B4-BE49-F238E27FC236}">
                  <a16:creationId xmlns:a16="http://schemas.microsoft.com/office/drawing/2014/main" id="{00000000-0008-0000-0900-000019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13</xdr:row>
          <xdr:rowOff>209550</xdr:rowOff>
        </xdr:from>
        <xdr:to>
          <xdr:col>3</xdr:col>
          <xdr:colOff>371475</xdr:colOff>
          <xdr:row>15</xdr:row>
          <xdr:rowOff>38100</xdr:rowOff>
        </xdr:to>
        <xdr:sp macro="" textlink="">
          <xdr:nvSpPr>
            <xdr:cNvPr id="30746" name="Check Box 26" hidden="1">
              <a:extLst>
                <a:ext uri="{63B3BB69-23CF-44E3-9099-C40C66FF867C}">
                  <a14:compatExt spid="_x0000_s30746"/>
                </a:ext>
                <a:ext uri="{FF2B5EF4-FFF2-40B4-BE49-F238E27FC236}">
                  <a16:creationId xmlns:a16="http://schemas.microsoft.com/office/drawing/2014/main" id="{00000000-0008-0000-0900-00001A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12</xdr:row>
          <xdr:rowOff>200025</xdr:rowOff>
        </xdr:from>
        <xdr:to>
          <xdr:col>3</xdr:col>
          <xdr:colOff>371475</xdr:colOff>
          <xdr:row>14</xdr:row>
          <xdr:rowOff>28575</xdr:rowOff>
        </xdr:to>
        <xdr:sp macro="" textlink="">
          <xdr:nvSpPr>
            <xdr:cNvPr id="30747" name="Check Box 27" hidden="1">
              <a:extLst>
                <a:ext uri="{63B3BB69-23CF-44E3-9099-C40C66FF867C}">
                  <a14:compatExt spid="_x0000_s30747"/>
                </a:ext>
                <a:ext uri="{FF2B5EF4-FFF2-40B4-BE49-F238E27FC236}">
                  <a16:creationId xmlns:a16="http://schemas.microsoft.com/office/drawing/2014/main" id="{00000000-0008-0000-0900-00001B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11</xdr:row>
          <xdr:rowOff>209550</xdr:rowOff>
        </xdr:from>
        <xdr:to>
          <xdr:col>3</xdr:col>
          <xdr:colOff>361950</xdr:colOff>
          <xdr:row>13</xdr:row>
          <xdr:rowOff>38100</xdr:rowOff>
        </xdr:to>
        <xdr:sp macro="" textlink="">
          <xdr:nvSpPr>
            <xdr:cNvPr id="30748" name="Check Box 28" hidden="1">
              <a:extLst>
                <a:ext uri="{63B3BB69-23CF-44E3-9099-C40C66FF867C}">
                  <a14:compatExt spid="_x0000_s30748"/>
                </a:ext>
                <a:ext uri="{FF2B5EF4-FFF2-40B4-BE49-F238E27FC236}">
                  <a16:creationId xmlns:a16="http://schemas.microsoft.com/office/drawing/2014/main" id="{00000000-0008-0000-0900-00001C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10</xdr:row>
          <xdr:rowOff>200025</xdr:rowOff>
        </xdr:from>
        <xdr:to>
          <xdr:col>3</xdr:col>
          <xdr:colOff>371475</xdr:colOff>
          <xdr:row>12</xdr:row>
          <xdr:rowOff>28575</xdr:rowOff>
        </xdr:to>
        <xdr:sp macro="" textlink="">
          <xdr:nvSpPr>
            <xdr:cNvPr id="30749" name="Check Box 29" hidden="1">
              <a:extLst>
                <a:ext uri="{63B3BB69-23CF-44E3-9099-C40C66FF867C}">
                  <a14:compatExt spid="_x0000_s30749"/>
                </a:ext>
                <a:ext uri="{FF2B5EF4-FFF2-40B4-BE49-F238E27FC236}">
                  <a16:creationId xmlns:a16="http://schemas.microsoft.com/office/drawing/2014/main" id="{00000000-0008-0000-0900-00001D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9</xdr:row>
          <xdr:rowOff>209550</xdr:rowOff>
        </xdr:from>
        <xdr:to>
          <xdr:col>3</xdr:col>
          <xdr:colOff>381000</xdr:colOff>
          <xdr:row>11</xdr:row>
          <xdr:rowOff>38100</xdr:rowOff>
        </xdr:to>
        <xdr:sp macro="" textlink="">
          <xdr:nvSpPr>
            <xdr:cNvPr id="30750" name="Check Box 30" hidden="1">
              <a:extLst>
                <a:ext uri="{63B3BB69-23CF-44E3-9099-C40C66FF867C}">
                  <a14:compatExt spid="_x0000_s30750"/>
                </a:ext>
                <a:ext uri="{FF2B5EF4-FFF2-40B4-BE49-F238E27FC236}">
                  <a16:creationId xmlns:a16="http://schemas.microsoft.com/office/drawing/2014/main" id="{00000000-0008-0000-0900-00001E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5</xdr:row>
          <xdr:rowOff>0</xdr:rowOff>
        </xdr:from>
        <xdr:to>
          <xdr:col>5</xdr:col>
          <xdr:colOff>361950</xdr:colOff>
          <xdr:row>6</xdr:row>
          <xdr:rowOff>47625</xdr:rowOff>
        </xdr:to>
        <xdr:sp macro="" textlink="">
          <xdr:nvSpPr>
            <xdr:cNvPr id="30751" name="Check Box 31" hidden="1">
              <a:extLst>
                <a:ext uri="{63B3BB69-23CF-44E3-9099-C40C66FF867C}">
                  <a14:compatExt spid="_x0000_s30751"/>
                </a:ext>
                <a:ext uri="{FF2B5EF4-FFF2-40B4-BE49-F238E27FC236}">
                  <a16:creationId xmlns:a16="http://schemas.microsoft.com/office/drawing/2014/main" id="{00000000-0008-0000-0900-00001F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6</xdr:row>
          <xdr:rowOff>0</xdr:rowOff>
        </xdr:from>
        <xdr:to>
          <xdr:col>5</xdr:col>
          <xdr:colOff>361950</xdr:colOff>
          <xdr:row>7</xdr:row>
          <xdr:rowOff>47625</xdr:rowOff>
        </xdr:to>
        <xdr:sp macro="" textlink="">
          <xdr:nvSpPr>
            <xdr:cNvPr id="30752" name="Check Box 32" hidden="1">
              <a:extLst>
                <a:ext uri="{63B3BB69-23CF-44E3-9099-C40C66FF867C}">
                  <a14:compatExt spid="_x0000_s30752"/>
                </a:ext>
                <a:ext uri="{FF2B5EF4-FFF2-40B4-BE49-F238E27FC236}">
                  <a16:creationId xmlns:a16="http://schemas.microsoft.com/office/drawing/2014/main" id="{00000000-0008-0000-0900-000020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7</xdr:row>
          <xdr:rowOff>0</xdr:rowOff>
        </xdr:from>
        <xdr:to>
          <xdr:col>5</xdr:col>
          <xdr:colOff>361950</xdr:colOff>
          <xdr:row>8</xdr:row>
          <xdr:rowOff>47625</xdr:rowOff>
        </xdr:to>
        <xdr:sp macro="" textlink="">
          <xdr:nvSpPr>
            <xdr:cNvPr id="30753" name="Check Box 33" hidden="1">
              <a:extLst>
                <a:ext uri="{63B3BB69-23CF-44E3-9099-C40C66FF867C}">
                  <a14:compatExt spid="_x0000_s30753"/>
                </a:ext>
                <a:ext uri="{FF2B5EF4-FFF2-40B4-BE49-F238E27FC236}">
                  <a16:creationId xmlns:a16="http://schemas.microsoft.com/office/drawing/2014/main" id="{00000000-0008-0000-0900-00002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8</xdr:row>
          <xdr:rowOff>0</xdr:rowOff>
        </xdr:from>
        <xdr:to>
          <xdr:col>5</xdr:col>
          <xdr:colOff>361950</xdr:colOff>
          <xdr:row>9</xdr:row>
          <xdr:rowOff>47625</xdr:rowOff>
        </xdr:to>
        <xdr:sp macro="" textlink="">
          <xdr:nvSpPr>
            <xdr:cNvPr id="30754" name="Check Box 34" hidden="1">
              <a:extLst>
                <a:ext uri="{63B3BB69-23CF-44E3-9099-C40C66FF867C}">
                  <a14:compatExt spid="_x0000_s30754"/>
                </a:ext>
                <a:ext uri="{FF2B5EF4-FFF2-40B4-BE49-F238E27FC236}">
                  <a16:creationId xmlns:a16="http://schemas.microsoft.com/office/drawing/2014/main" id="{00000000-0008-0000-0900-00002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9</xdr:row>
          <xdr:rowOff>0</xdr:rowOff>
        </xdr:from>
        <xdr:to>
          <xdr:col>5</xdr:col>
          <xdr:colOff>361950</xdr:colOff>
          <xdr:row>10</xdr:row>
          <xdr:rowOff>47625</xdr:rowOff>
        </xdr:to>
        <xdr:sp macro="" textlink="">
          <xdr:nvSpPr>
            <xdr:cNvPr id="30755" name="Check Box 35" hidden="1">
              <a:extLst>
                <a:ext uri="{63B3BB69-23CF-44E3-9099-C40C66FF867C}">
                  <a14:compatExt spid="_x0000_s30755"/>
                </a:ext>
                <a:ext uri="{FF2B5EF4-FFF2-40B4-BE49-F238E27FC236}">
                  <a16:creationId xmlns:a16="http://schemas.microsoft.com/office/drawing/2014/main" id="{00000000-0008-0000-0900-00002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10</xdr:row>
          <xdr:rowOff>0</xdr:rowOff>
        </xdr:from>
        <xdr:to>
          <xdr:col>5</xdr:col>
          <xdr:colOff>361950</xdr:colOff>
          <xdr:row>11</xdr:row>
          <xdr:rowOff>47625</xdr:rowOff>
        </xdr:to>
        <xdr:sp macro="" textlink="">
          <xdr:nvSpPr>
            <xdr:cNvPr id="30756" name="Check Box 36" hidden="1">
              <a:extLst>
                <a:ext uri="{63B3BB69-23CF-44E3-9099-C40C66FF867C}">
                  <a14:compatExt spid="_x0000_s30756"/>
                </a:ext>
                <a:ext uri="{FF2B5EF4-FFF2-40B4-BE49-F238E27FC236}">
                  <a16:creationId xmlns:a16="http://schemas.microsoft.com/office/drawing/2014/main" id="{00000000-0008-0000-0900-00002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11</xdr:row>
          <xdr:rowOff>0</xdr:rowOff>
        </xdr:from>
        <xdr:to>
          <xdr:col>5</xdr:col>
          <xdr:colOff>361950</xdr:colOff>
          <xdr:row>12</xdr:row>
          <xdr:rowOff>47625</xdr:rowOff>
        </xdr:to>
        <xdr:sp macro="" textlink="">
          <xdr:nvSpPr>
            <xdr:cNvPr id="30757" name="Check Box 37" hidden="1">
              <a:extLst>
                <a:ext uri="{63B3BB69-23CF-44E3-9099-C40C66FF867C}">
                  <a14:compatExt spid="_x0000_s30757"/>
                </a:ext>
                <a:ext uri="{FF2B5EF4-FFF2-40B4-BE49-F238E27FC236}">
                  <a16:creationId xmlns:a16="http://schemas.microsoft.com/office/drawing/2014/main" id="{00000000-0008-0000-0900-00002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12</xdr:row>
          <xdr:rowOff>0</xdr:rowOff>
        </xdr:from>
        <xdr:to>
          <xdr:col>5</xdr:col>
          <xdr:colOff>361950</xdr:colOff>
          <xdr:row>13</xdr:row>
          <xdr:rowOff>47625</xdr:rowOff>
        </xdr:to>
        <xdr:sp macro="" textlink="">
          <xdr:nvSpPr>
            <xdr:cNvPr id="30758" name="Check Box 38" hidden="1">
              <a:extLst>
                <a:ext uri="{63B3BB69-23CF-44E3-9099-C40C66FF867C}">
                  <a14:compatExt spid="_x0000_s30758"/>
                </a:ext>
                <a:ext uri="{FF2B5EF4-FFF2-40B4-BE49-F238E27FC236}">
                  <a16:creationId xmlns:a16="http://schemas.microsoft.com/office/drawing/2014/main" id="{00000000-0008-0000-0900-00002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13</xdr:row>
          <xdr:rowOff>0</xdr:rowOff>
        </xdr:from>
        <xdr:to>
          <xdr:col>5</xdr:col>
          <xdr:colOff>361950</xdr:colOff>
          <xdr:row>14</xdr:row>
          <xdr:rowOff>47625</xdr:rowOff>
        </xdr:to>
        <xdr:sp macro="" textlink="">
          <xdr:nvSpPr>
            <xdr:cNvPr id="30759" name="Check Box 39" hidden="1">
              <a:extLst>
                <a:ext uri="{63B3BB69-23CF-44E3-9099-C40C66FF867C}">
                  <a14:compatExt spid="_x0000_s30759"/>
                </a:ext>
                <a:ext uri="{FF2B5EF4-FFF2-40B4-BE49-F238E27FC236}">
                  <a16:creationId xmlns:a16="http://schemas.microsoft.com/office/drawing/2014/main" id="{00000000-0008-0000-0900-00002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14</xdr:row>
          <xdr:rowOff>0</xdr:rowOff>
        </xdr:from>
        <xdr:to>
          <xdr:col>5</xdr:col>
          <xdr:colOff>361950</xdr:colOff>
          <xdr:row>15</xdr:row>
          <xdr:rowOff>47625</xdr:rowOff>
        </xdr:to>
        <xdr:sp macro="" textlink="">
          <xdr:nvSpPr>
            <xdr:cNvPr id="30760" name="Check Box 40" hidden="1">
              <a:extLst>
                <a:ext uri="{63B3BB69-23CF-44E3-9099-C40C66FF867C}">
                  <a14:compatExt spid="_x0000_s30760"/>
                </a:ext>
                <a:ext uri="{FF2B5EF4-FFF2-40B4-BE49-F238E27FC236}">
                  <a16:creationId xmlns:a16="http://schemas.microsoft.com/office/drawing/2014/main" id="{00000000-0008-0000-0900-000028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15</xdr:row>
          <xdr:rowOff>0</xdr:rowOff>
        </xdr:from>
        <xdr:to>
          <xdr:col>5</xdr:col>
          <xdr:colOff>361950</xdr:colOff>
          <xdr:row>16</xdr:row>
          <xdr:rowOff>47625</xdr:rowOff>
        </xdr:to>
        <xdr:sp macro="" textlink="">
          <xdr:nvSpPr>
            <xdr:cNvPr id="30761" name="Check Box 41" hidden="1">
              <a:extLst>
                <a:ext uri="{63B3BB69-23CF-44E3-9099-C40C66FF867C}">
                  <a14:compatExt spid="_x0000_s30761"/>
                </a:ext>
                <a:ext uri="{FF2B5EF4-FFF2-40B4-BE49-F238E27FC236}">
                  <a16:creationId xmlns:a16="http://schemas.microsoft.com/office/drawing/2014/main" id="{00000000-0008-0000-0900-000029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16</xdr:row>
          <xdr:rowOff>0</xdr:rowOff>
        </xdr:from>
        <xdr:to>
          <xdr:col>5</xdr:col>
          <xdr:colOff>361950</xdr:colOff>
          <xdr:row>17</xdr:row>
          <xdr:rowOff>47625</xdr:rowOff>
        </xdr:to>
        <xdr:sp macro="" textlink="">
          <xdr:nvSpPr>
            <xdr:cNvPr id="30762" name="Check Box 42" hidden="1">
              <a:extLst>
                <a:ext uri="{63B3BB69-23CF-44E3-9099-C40C66FF867C}">
                  <a14:compatExt spid="_x0000_s30762"/>
                </a:ext>
                <a:ext uri="{FF2B5EF4-FFF2-40B4-BE49-F238E27FC236}">
                  <a16:creationId xmlns:a16="http://schemas.microsoft.com/office/drawing/2014/main" id="{00000000-0008-0000-0900-00002A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17</xdr:row>
          <xdr:rowOff>0</xdr:rowOff>
        </xdr:from>
        <xdr:to>
          <xdr:col>5</xdr:col>
          <xdr:colOff>361950</xdr:colOff>
          <xdr:row>18</xdr:row>
          <xdr:rowOff>47625</xdr:rowOff>
        </xdr:to>
        <xdr:sp macro="" textlink="">
          <xdr:nvSpPr>
            <xdr:cNvPr id="30763" name="Check Box 43" hidden="1">
              <a:extLst>
                <a:ext uri="{63B3BB69-23CF-44E3-9099-C40C66FF867C}">
                  <a14:compatExt spid="_x0000_s30763"/>
                </a:ext>
                <a:ext uri="{FF2B5EF4-FFF2-40B4-BE49-F238E27FC236}">
                  <a16:creationId xmlns:a16="http://schemas.microsoft.com/office/drawing/2014/main" id="{00000000-0008-0000-0900-00002B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18</xdr:row>
          <xdr:rowOff>0</xdr:rowOff>
        </xdr:from>
        <xdr:to>
          <xdr:col>5</xdr:col>
          <xdr:colOff>361950</xdr:colOff>
          <xdr:row>19</xdr:row>
          <xdr:rowOff>47625</xdr:rowOff>
        </xdr:to>
        <xdr:sp macro="" textlink="">
          <xdr:nvSpPr>
            <xdr:cNvPr id="30764" name="Check Box 44" hidden="1">
              <a:extLst>
                <a:ext uri="{63B3BB69-23CF-44E3-9099-C40C66FF867C}">
                  <a14:compatExt spid="_x0000_s30764"/>
                </a:ext>
                <a:ext uri="{FF2B5EF4-FFF2-40B4-BE49-F238E27FC236}">
                  <a16:creationId xmlns:a16="http://schemas.microsoft.com/office/drawing/2014/main" id="{00000000-0008-0000-0900-00002C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19</xdr:row>
          <xdr:rowOff>0</xdr:rowOff>
        </xdr:from>
        <xdr:to>
          <xdr:col>5</xdr:col>
          <xdr:colOff>361950</xdr:colOff>
          <xdr:row>20</xdr:row>
          <xdr:rowOff>104775</xdr:rowOff>
        </xdr:to>
        <xdr:sp macro="" textlink="">
          <xdr:nvSpPr>
            <xdr:cNvPr id="30765" name="Check Box 45" hidden="1">
              <a:extLst>
                <a:ext uri="{63B3BB69-23CF-44E3-9099-C40C66FF867C}">
                  <a14:compatExt spid="_x0000_s30765"/>
                </a:ext>
                <a:ext uri="{FF2B5EF4-FFF2-40B4-BE49-F238E27FC236}">
                  <a16:creationId xmlns:a16="http://schemas.microsoft.com/office/drawing/2014/main" id="{00000000-0008-0000-0900-00002D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2</xdr:col>
      <xdr:colOff>219074</xdr:colOff>
      <xdr:row>26</xdr:row>
      <xdr:rowOff>80961</xdr:rowOff>
    </xdr:from>
    <xdr:to>
      <xdr:col>5</xdr:col>
      <xdr:colOff>962025</xdr:colOff>
      <xdr:row>41</xdr:row>
      <xdr:rowOff>57150</xdr:rowOff>
    </xdr:to>
    <xdr:graphicFrame macro="">
      <xdr:nvGraphicFramePr>
        <xdr:cNvPr id="2" name="Chart 1">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19050</xdr:colOff>
      <xdr:row>26</xdr:row>
      <xdr:rowOff>66675</xdr:rowOff>
    </xdr:from>
    <xdr:to>
      <xdr:col>11</xdr:col>
      <xdr:colOff>47626</xdr:colOff>
      <xdr:row>41</xdr:row>
      <xdr:rowOff>42864</xdr:rowOff>
    </xdr:to>
    <xdr:graphicFrame macro="">
      <xdr:nvGraphicFramePr>
        <xdr:cNvPr id="6" name="Chart 5">
          <a:extLst>
            <a:ext uri="{FF2B5EF4-FFF2-40B4-BE49-F238E27FC236}">
              <a16:creationId xmlns:a16="http://schemas.microsoft.com/office/drawing/2014/main" id="{00000000-0008-0000-0B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persons/person.xml><?xml version="1.0" encoding="utf-8"?>
<personList xmlns="http://schemas.microsoft.com/office/spreadsheetml/2018/threadedcomments" xmlns:x="http://schemas.openxmlformats.org/spreadsheetml/2006/main">
  <person displayName="Williams Helen" id="{A9283C55-E69A-44C2-ADFF-9E121285A216}" userId="Williams Helen" providerId="None"/>
  <person displayName="Williams Helen" id="{ED13115B-A108-4E16-A449-E6306040AC13}" userId="S::helen.williams@seai.ie::4a6f6b5f-4a12-43ad-904b-803a537e4daa"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EFED669-29E6-4A2C-A94C-DE6F18325963}" name="Table1" displayName="Table1" ref="A1:B19" totalsRowShown="0">
  <autoFilter ref="A1:B19" xr:uid="{966CB1FF-5D90-4FFB-9F1C-4BB0CB379CF7}"/>
  <tableColumns count="2">
    <tableColumn id="1" xr3:uid="{2B52775F-3C22-441A-AE5B-7B2E18BD7A3C}" name="Term" dataDxfId="1"/>
    <tableColumn id="2" xr3:uid="{5467289C-B0CE-417D-8867-A8031D3574C2}" name="Definition"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SEAI custom">
      <a:dk1>
        <a:sysClr val="windowText" lastClr="000000"/>
      </a:dk1>
      <a:lt1>
        <a:sysClr val="window" lastClr="FFFFFF"/>
      </a:lt1>
      <a:dk2>
        <a:srgbClr val="007A45"/>
      </a:dk2>
      <a:lt2>
        <a:srgbClr val="F2F2F2"/>
      </a:lt2>
      <a:accent1>
        <a:srgbClr val="00B495"/>
      </a:accent1>
      <a:accent2>
        <a:srgbClr val="FDBB30"/>
      </a:accent2>
      <a:accent3>
        <a:srgbClr val="0067B1"/>
      </a:accent3>
      <a:accent4>
        <a:srgbClr val="007A45"/>
      </a:accent4>
      <a:accent5>
        <a:srgbClr val="B2BB1E"/>
      </a:accent5>
      <a:accent6>
        <a:srgbClr val="3F357F"/>
      </a:accent6>
      <a:hlink>
        <a:srgbClr val="1F1A3F"/>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H35" dT="2021-06-22T11:03:29.22" personId="{ED13115B-A108-4E16-A449-E6306040AC13}" id="{EAB995DF-8FDD-4FB4-AA55-5FA931B61312}">
    <text>percentage of facility's total emissions</text>
  </threadedComment>
</ThreadedComments>
</file>

<file path=xl/threadedComments/threadedComment2.xml><?xml version="1.0" encoding="utf-8"?>
<ThreadedComments xmlns="http://schemas.microsoft.com/office/spreadsheetml/2018/threadedcomments" xmlns:x="http://schemas.openxmlformats.org/spreadsheetml/2006/main">
  <threadedComment ref="D9" personId="{A9283C55-E69A-44C2-ADFF-9E121285A216}" id="{C4CEEA48-1EA1-4B52-B23C-FC0E592DDE36}">
    <text>Estimate</text>
  </threadedComment>
  <threadedComment ref="D10" personId="{A9283C55-E69A-44C2-ADFF-9E121285A216}" id="{D8256B76-41DE-44DA-B7ED-47F99DAE6501}">
    <text xml:space="preserve">Estimate </text>
  </threadedComment>
  <threadedComment ref="D16" personId="{A9283C55-E69A-44C2-ADFF-9E121285A216}" id="{8F3ED1F0-9790-4B5C-AFCA-C6C149BF40A2}">
    <text xml:space="preserve">Referring specifically to the building/subsection of building in which the company operates, i.e. not including common areas
</text>
  </threadedComment>
  <threadedComment ref="D21" personId="{A9283C55-E69A-44C2-ADFF-9E121285A216}" id="{2D432FD4-9B6B-4030-B747-58B8BD2633AD}">
    <text>If more than one visit, please enter the final one and put a note in the comments</text>
  </threadedComment>
  <threadedComment ref="D26" personId="{A9283C55-E69A-44C2-ADFF-9E121285A216}" id="{3B831DFA-3277-4EDB-AC20-3D900E4A5B3B}">
    <text xml:space="preserve">Name of Registered Energy Auditor completing report
</text>
  </threadedComment>
  <threadedComment ref="D27" personId="{A9283C55-E69A-44C2-ADFF-9E121285A216}" id="{E67C3156-72F6-4689-9D8C-CE25091E9228}">
    <text xml:space="preserve">Name of company Auditor is representing
</text>
  </threadedComment>
</ThreadedComments>
</file>

<file path=xl/threadedComments/threadedComment3.xml><?xml version="1.0" encoding="utf-8"?>
<ThreadedComments xmlns="http://schemas.microsoft.com/office/spreadsheetml/2018/threadedcomments" xmlns:x="http://schemas.openxmlformats.org/spreadsheetml/2006/main">
  <threadedComment ref="G5" personId="{A9283C55-E69A-44C2-ADFF-9E121285A216}" id="{D4BBC003-EED4-4757-978B-EFDAAB968037}">
    <text>Year(s) from which the data is taken</text>
  </threadedComment>
  <threadedComment ref="C7" personId="{A9283C55-E69A-44C2-ADFF-9E121285A216}" id="{009838BF-49EF-4D4D-BA51-3E43A8430B81}">
    <text>Drop down list</text>
  </threadedComment>
  <threadedComment ref="G7" personId="{A9283C55-E69A-44C2-ADFF-9E121285A216}" id="{D389C9EC-3ABB-46AA-BD00-7FAEE90E2C46}">
    <text xml:space="preserve">Calculated automatically
</text>
  </threadedComment>
  <threadedComment ref="H7" personId="{A9283C55-E69A-44C2-ADFF-9E121285A216}" id="{FCBE5770-9356-4CC6-8D72-19219A5B5755}">
    <text xml:space="preserve">Bills or estimate
</text>
  </threadedComment>
</ThreadedComments>
</file>

<file path=xl/threadedComments/threadedComment4.xml><?xml version="1.0" encoding="utf-8"?>
<ThreadedComments xmlns="http://schemas.microsoft.com/office/spreadsheetml/2018/threadedcomments" xmlns:x="http://schemas.openxmlformats.org/spreadsheetml/2006/main">
  <threadedComment ref="E22" personId="{A9283C55-E69A-44C2-ADFF-9E121285A216}" id="{543C4FFA-5258-4AA4-B9E9-08CA151769B8}">
    <text xml:space="preserve">Rename in graph, e.g. "Oil costs (€)"
</text>
  </threadedComment>
</ThreadedComments>
</file>

<file path=xl/threadedComments/threadedComment5.xml><?xml version="1.0" encoding="utf-8"?>
<ThreadedComments xmlns="http://schemas.microsoft.com/office/spreadsheetml/2018/threadedcomments" xmlns:x="http://schemas.openxmlformats.org/spreadsheetml/2006/main">
  <threadedComment ref="E21" dT="2021-01-26T12:01:55.52" personId="{ED13115B-A108-4E16-A449-E6306040AC13}" id="{C9DCFD5F-E890-4931-B080-8C16969478A0}">
    <text>Must be 100%</text>
  </threadedComment>
  <threadedComment ref="E37" dT="2021-01-26T12:01:55.52" personId="{ED13115B-A108-4E16-A449-E6306040AC13}" id="{4F38BEF9-9E67-4174-BD55-A2B7A321B4EF}">
    <text>Must be 100%</text>
  </threadedComment>
  <threadedComment ref="H43" dT="2021-04-14T15:44:26.84" personId="{ED13115B-A108-4E16-A449-E6306040AC13}" id="{716ABA0F-580E-4418-AC89-B0EF69B4FFBA}">
    <text>ensure standard emissions factors are used</text>
  </threadedComment>
</ThreadedComments>
</file>

<file path=xl/threadedComments/threadedComment6.xml><?xml version="1.0" encoding="utf-8"?>
<ThreadedComments xmlns="http://schemas.microsoft.com/office/spreadsheetml/2018/threadedcomments" xmlns:x="http://schemas.openxmlformats.org/spreadsheetml/2006/main">
  <threadedComment ref="D13" personId="{A9283C55-E69A-44C2-ADFF-9E121285A216}" id="{EA516287-CB4D-46C0-8FA5-ED66C488E98C}">
    <text>Estimate impact (kWh)</text>
  </threadedComment>
  <threadedComment ref="E13" personId="{A9283C55-E69A-44C2-ADFF-9E121285A216}" id="{5A18A085-84AA-4B21-817F-2CC2AD034FE1}">
    <text xml:space="preserve">Included in EEOS? Other supports utilised?
</text>
  </threadedComment>
  <threadedComment ref="F30" dT="2021-04-14T15:44:26.84" personId="{ED13115B-A108-4E16-A449-E6306040AC13}" id="{66BD8D86-AC3E-4D81-BFFF-F05029D83DCD}">
    <text>ensure standard emissions factors are used</text>
  </threadedComment>
  <threadedComment ref="G30" dT="2021-04-14T10:25:14.17" personId="{ED13115B-A108-4E16-A449-E6306040AC13}" id="{A9046578-5512-4059-964F-3C01132EFEFD}">
    <text>Use as reference: https://assets.gov.ie/100186/545faaaa-b60d-4e3d-b0dc-42b6966b0928.pdf</text>
  </threadedComment>
  <threadedComment ref="H30" dT="2021-04-15T08:11:52.68" personId="{ED13115B-A108-4E16-A449-E6306040AC13}" id="{0521C756-EF0E-46CA-AF35-081650629E2E}">
    <text>estimate a range</text>
  </threadedComment>
  <threadedComment ref="I30" dT="2021-04-15T08:12:13.52" personId="{ED13115B-A108-4E16-A449-E6306040AC13}" id="{061F1FFC-1BB9-403E-A859-A67680F43B55}">
    <text>e.g. grants, tax relief, training</text>
  </threadedComment>
</ThreadedComments>
</file>

<file path=xl/threadedComments/threadedComment7.xml><?xml version="1.0" encoding="utf-8"?>
<ThreadedComments xmlns="http://schemas.microsoft.com/office/spreadsheetml/2018/threadedcomments" xmlns:x="http://schemas.openxmlformats.org/spreadsheetml/2006/main">
  <threadedComment ref="B10" personId="{A9283C55-E69A-44C2-ADFF-9E121285A216}" id="{0231EC41-D457-442F-826A-B6627034E8B0}">
    <text xml:space="preserve">If more than one, choose the one that contributes most to the total
</text>
  </threadedComment>
  <threadedComment ref="B18" dT="2021-09-24T11:00:18.68" personId="{ED13115B-A108-4E16-A449-E6306040AC13}" id="{2D825B02-C74F-4490-A042-B6941688572F}">
    <text>Considering the requirements of the Support Scheme for Renewable Heat</text>
  </threadedComment>
  <threadedComment ref="D20" dT="2021-06-10T13:22:56.68" personId="{ED13115B-A108-4E16-A449-E6306040AC13}" id="{2BCEF946-6E4D-442A-AF9A-6E14DB98F8FB}">
    <text>Please comment on ranking given</text>
  </threadedComment>
  <threadedComment ref="C32" dT="2021-06-22T08:51:42.86" personId="{ED13115B-A108-4E16-A449-E6306040AC13}" id="{718DB147-E665-499E-9CBC-1C972D96B161}">
    <text>Summarise assessment</text>
  </threadedComment>
  <threadedComment ref="C54" dT="2021-06-11T13:02:52.66" personId="{ED13115B-A108-4E16-A449-E6306040AC13}" id="{34BA3831-7ACF-4930-8742-A64BF7F38B03}">
    <text>Brief summary of the findings from the assessment below</text>
  </threadedComment>
</ThreadedComments>
</file>

<file path=xl/threadedComments/threadedComment8.xml><?xml version="1.0" encoding="utf-8"?>
<ThreadedComments xmlns="http://schemas.microsoft.com/office/spreadsheetml/2018/threadedcomments" xmlns:x="http://schemas.openxmlformats.org/spreadsheetml/2006/main">
  <threadedComment ref="J6" dT="2021-06-14T13:48:55.37" personId="{ED13115B-A108-4E16-A449-E6306040AC13}" id="{9B72553C-DBD9-44B7-ACB6-6B5996166CB4}">
    <text>If all recommended measures implemented</text>
  </threadedComment>
  <threadedComment ref="C8" dT="2021-06-21T11:14:45.69" personId="{ED13115B-A108-4E16-A449-E6306040AC13}" id="{183E9AF8-8EA9-48B6-906D-4589E1913E38}">
    <text>Score from energy management matrix</text>
  </threadedComment>
</ThreadedComments>
</file>

<file path=xl/threadedComments/threadedComment9.xml><?xml version="1.0" encoding="utf-8"?>
<ThreadedComments xmlns="http://schemas.microsoft.com/office/spreadsheetml/2018/threadedcomments" xmlns:x="http://schemas.openxmlformats.org/spreadsheetml/2006/main">
  <threadedComment ref="C5" dT="2021-06-10T10:43:03.28" personId="{ED13115B-A108-4E16-A449-E6306040AC13}" id="{72B7BEDE-6C6C-450B-BB26-17B8C193B850}">
    <text>between 5 and 10 actions</text>
  </threadedComment>
</ThreadedComments>
</file>

<file path=xl/threadedComments/threadedComment10.xml><?xml version="1.0" encoding="utf-8"?>
<ThreadedComments xmlns="http://schemas.microsoft.com/office/spreadsheetml/2018/threadedcomments" xmlns:x="http://schemas.openxmlformats.org/spreadsheetml/2006/main">
  <threadedComment ref="B1" dT="2021-04-14T13:24:31.23" personId="{ED13115B-A108-4E16-A449-E6306040AC13}" id="{F0A481EA-B6FC-48D6-828B-FE1699CDA9EE}">
    <text>Drop down menu for Sheet 2</text>
  </threadedComment>
  <threadedComment ref="I1" dT="2021-04-26T15:44:29.32" personId="{ED13115B-A108-4E16-A449-E6306040AC13}" id="{ABF50C41-B61E-4BAE-901C-6DE5CD26823F}">
    <text>Sheet 2</text>
  </threadedComment>
  <threadedComment ref="J1" dT="2021-04-26T11:27:27.53" personId="{ED13115B-A108-4E16-A449-E6306040AC13}" id="{9713C8A6-D59F-428F-86BC-A736B14C0A64}">
    <text>Sheet 4 and 6b</text>
  </threadedComment>
  <threadedComment ref="R1" dT="2021-04-26T11:28:39.64" personId="{ED13115B-A108-4E16-A449-E6306040AC13}" id="{C483F0F3-D58D-49C2-846E-74EB0ADF6E95}">
    <text>Sheet 6</text>
  </threadedComment>
  <threadedComment ref="R13" dT="2021-04-26T11:28:57.38" personId="{ED13115B-A108-4E16-A449-E6306040AC13}" id="{1BE99325-F3DE-4934-8B33-48CCEFC285DF}">
    <text>needs to allow for a free text</text>
  </threadedComment>
  <threadedComment ref="C14" dT="2021-07-02T13:28:09.57" personId="{ED13115B-A108-4E16-A449-E6306040AC13}" id="{5C0FB93F-EF33-45BC-AEBF-B1379DBE7205}">
    <text>specific to the site, based on the split of fuel types</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microsoft.com/office/2017/10/relationships/threadedComment" Target="../threadedComments/threadedComment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4.bin"/><Relationship Id="rId5" Type="http://schemas.microsoft.com/office/2017/10/relationships/threadedComment" Target="../threadedComments/threadedComment3.xml"/><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5.bin"/><Relationship Id="rId5" Type="http://schemas.microsoft.com/office/2017/10/relationships/threadedComment" Target="../threadedComments/threadedComment4.xml"/><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 Id="rId4" Type="http://schemas.microsoft.com/office/2017/10/relationships/threadedComment" Target="../threadedComments/threadedComment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 Id="rId4" Type="http://schemas.microsoft.com/office/2017/10/relationships/threadedComment" Target="../threadedComments/threadedComment6.xml"/></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 Id="rId4" Type="http://schemas.microsoft.com/office/2017/10/relationships/threadedComment" Target="../threadedComments/threadedComment7.xml"/></Relationships>
</file>

<file path=xl/worksheets/_rels/sheet10.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2" Type="http://schemas.openxmlformats.org/officeDocument/2006/relationships/drawing" Target="../drawings/drawing4.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10.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3" Type="http://schemas.openxmlformats.org/officeDocument/2006/relationships/vmlDrawing" Target="../drawings/vmlDrawing8.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9.vml"/><Relationship Id="rId1" Type="http://schemas.openxmlformats.org/officeDocument/2006/relationships/printerSettings" Target="../printerSettings/printerSettings11.bin"/><Relationship Id="rId4" Type="http://schemas.microsoft.com/office/2017/10/relationships/threadedComment" Target="../threadedComments/threadedComment8.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5.xml"/><Relationship Id="rId1" Type="http://schemas.openxmlformats.org/officeDocument/2006/relationships/printerSettings" Target="../printerSettings/printerSettings12.bin"/><Relationship Id="rId5" Type="http://schemas.microsoft.com/office/2017/10/relationships/threadedComment" Target="../threadedComments/threadedComment9.xml"/><Relationship Id="rId4" Type="http://schemas.openxmlformats.org/officeDocument/2006/relationships/comments" Target="../comments9.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1.vml"/><Relationship Id="rId1" Type="http://schemas.openxmlformats.org/officeDocument/2006/relationships/printerSettings" Target="../printerSettings/printerSettings13.bin"/><Relationship Id="rId4" Type="http://schemas.microsoft.com/office/2017/10/relationships/threadedComment" Target="../threadedComments/threadedComment10.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B69FBA-D6BA-483A-971F-D461AFBF6518}">
  <sheetPr>
    <tabColor rgb="FFFF0000"/>
  </sheetPr>
  <dimension ref="A1:AE217"/>
  <sheetViews>
    <sheetView topLeftCell="A25" zoomScale="90" zoomScaleNormal="90" workbookViewId="0"/>
  </sheetViews>
  <sheetFormatPr defaultRowHeight="15"/>
  <cols>
    <col min="3" max="3" width="9.140625" customWidth="1"/>
    <col min="4" max="5" width="20.28515625" customWidth="1"/>
    <col min="6" max="6" width="19.5703125" customWidth="1"/>
    <col min="7" max="7" width="22.140625" customWidth="1"/>
    <col min="8" max="8" width="17" customWidth="1"/>
    <col min="9" max="9" width="21.28515625" customWidth="1"/>
  </cols>
  <sheetData>
    <row r="1" spans="1:31">
      <c r="A1" s="569" t="s">
        <v>0</v>
      </c>
      <c r="B1" s="49"/>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row>
    <row r="2" spans="1:31" ht="18">
      <c r="A2" s="49"/>
      <c r="B2" s="49"/>
      <c r="C2" s="524" t="s">
        <v>1</v>
      </c>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row>
    <row r="3" spans="1:31">
      <c r="A3" s="49"/>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row>
    <row r="4" spans="1:31">
      <c r="A4" s="49"/>
      <c r="B4" s="49"/>
      <c r="C4" s="525" t="s">
        <v>2</v>
      </c>
      <c r="D4" s="525"/>
      <c r="E4" s="525"/>
      <c r="F4" s="525"/>
      <c r="G4" s="525"/>
      <c r="H4" s="525"/>
      <c r="I4" s="525"/>
      <c r="J4" s="525"/>
      <c r="K4" s="525"/>
      <c r="L4" s="49"/>
      <c r="M4" s="49"/>
      <c r="N4" s="49"/>
      <c r="O4" s="49"/>
      <c r="P4" s="49"/>
      <c r="Q4" s="49"/>
      <c r="R4" s="49"/>
      <c r="S4" s="49"/>
      <c r="T4" s="49"/>
      <c r="U4" s="49"/>
      <c r="V4" s="49"/>
      <c r="W4" s="49"/>
      <c r="X4" s="49"/>
      <c r="Y4" s="49"/>
      <c r="Z4" s="49"/>
      <c r="AA4" s="49"/>
      <c r="AB4" s="49"/>
      <c r="AC4" s="49"/>
      <c r="AD4" s="49"/>
      <c r="AE4" s="49"/>
    </row>
    <row r="5" spans="1:31">
      <c r="A5" s="49"/>
      <c r="B5" s="49"/>
      <c r="C5" s="525"/>
      <c r="D5" s="525"/>
      <c r="E5" s="525"/>
      <c r="F5" s="525"/>
      <c r="G5" s="525"/>
      <c r="H5" s="525"/>
      <c r="I5" s="525"/>
      <c r="J5" s="525"/>
      <c r="K5" s="525"/>
      <c r="L5" s="49"/>
      <c r="M5" s="49"/>
      <c r="N5" s="49"/>
      <c r="O5" s="49"/>
      <c r="P5" s="49"/>
      <c r="Q5" s="49"/>
      <c r="R5" s="49"/>
      <c r="S5" s="49"/>
      <c r="T5" s="49"/>
      <c r="U5" s="49"/>
      <c r="V5" s="49"/>
      <c r="W5" s="49"/>
      <c r="X5" s="49"/>
      <c r="Y5" s="49"/>
      <c r="Z5" s="49"/>
      <c r="AA5" s="49"/>
      <c r="AB5" s="49"/>
      <c r="AC5" s="49"/>
      <c r="AD5" s="49"/>
      <c r="AE5" s="49"/>
    </row>
    <row r="6" spans="1:31">
      <c r="A6" s="49"/>
      <c r="B6" s="49"/>
      <c r="C6" s="525" t="s">
        <v>3</v>
      </c>
      <c r="D6" s="525"/>
      <c r="E6" s="525"/>
      <c r="F6" s="525"/>
      <c r="G6" s="525"/>
      <c r="H6" s="525"/>
      <c r="I6" s="525"/>
      <c r="J6" s="525"/>
      <c r="K6" s="525"/>
      <c r="L6" s="49"/>
      <c r="M6" s="49"/>
      <c r="N6" s="49"/>
      <c r="O6" s="49"/>
      <c r="P6" s="49"/>
      <c r="Q6" s="49"/>
      <c r="R6" s="49"/>
      <c r="S6" s="49"/>
      <c r="T6" s="49"/>
      <c r="U6" s="49"/>
      <c r="V6" s="49"/>
      <c r="W6" s="49"/>
      <c r="X6" s="49"/>
      <c r="Y6" s="49"/>
      <c r="Z6" s="49"/>
      <c r="AA6" s="49"/>
      <c r="AB6" s="49"/>
      <c r="AC6" s="49"/>
      <c r="AD6" s="49"/>
      <c r="AE6" s="49"/>
    </row>
    <row r="7" spans="1:31">
      <c r="A7" s="49"/>
      <c r="B7" s="49"/>
      <c r="C7" s="525" t="s">
        <v>4</v>
      </c>
      <c r="D7" s="525"/>
      <c r="E7" s="525"/>
      <c r="F7" s="525"/>
      <c r="G7" s="525"/>
      <c r="H7" s="525"/>
      <c r="I7" s="525"/>
      <c r="J7" s="525"/>
      <c r="K7" s="525"/>
      <c r="L7" s="49"/>
      <c r="M7" s="49"/>
      <c r="N7" s="49"/>
      <c r="O7" s="49"/>
      <c r="P7" s="49"/>
      <c r="Q7" s="49"/>
      <c r="R7" s="49"/>
      <c r="S7" s="49"/>
      <c r="T7" s="49"/>
      <c r="U7" s="49"/>
      <c r="V7" s="49"/>
      <c r="W7" s="49"/>
      <c r="X7" s="49"/>
      <c r="Y7" s="49"/>
      <c r="Z7" s="49"/>
      <c r="AA7" s="49"/>
      <c r="AB7" s="49"/>
      <c r="AC7" s="49"/>
      <c r="AD7" s="49"/>
      <c r="AE7" s="49"/>
    </row>
    <row r="8" spans="1:31">
      <c r="A8" s="49"/>
      <c r="B8" s="49"/>
      <c r="C8" s="525" t="s">
        <v>5</v>
      </c>
      <c r="D8" s="525"/>
      <c r="E8" s="525"/>
      <c r="F8" s="525"/>
      <c r="G8" s="525"/>
      <c r="H8" s="525"/>
      <c r="I8" s="525"/>
      <c r="J8" s="525"/>
      <c r="K8" s="525"/>
      <c r="L8" s="49"/>
      <c r="M8" s="49"/>
      <c r="N8" s="49"/>
      <c r="O8" s="49"/>
      <c r="P8" s="49"/>
      <c r="Q8" s="49"/>
      <c r="R8" s="49"/>
      <c r="S8" s="49"/>
      <c r="T8" s="49"/>
      <c r="U8" s="49"/>
      <c r="V8" s="49"/>
      <c r="W8" s="49"/>
      <c r="X8" s="49"/>
      <c r="Y8" s="49"/>
      <c r="Z8" s="49"/>
      <c r="AA8" s="49"/>
      <c r="AB8" s="49"/>
      <c r="AC8" s="49"/>
      <c r="AD8" s="49"/>
      <c r="AE8" s="49"/>
    </row>
    <row r="9" spans="1:31">
      <c r="A9" s="49"/>
      <c r="B9" s="49"/>
      <c r="C9" s="525" t="s">
        <v>6</v>
      </c>
      <c r="D9" s="525"/>
      <c r="E9" s="525"/>
      <c r="F9" s="525"/>
      <c r="G9" s="525"/>
      <c r="H9" s="525"/>
      <c r="I9" s="525"/>
      <c r="J9" s="525"/>
      <c r="K9" s="525"/>
      <c r="L9" s="49"/>
      <c r="M9" s="49"/>
      <c r="N9" s="49"/>
      <c r="O9" s="49"/>
      <c r="P9" s="49"/>
      <c r="Q9" s="49"/>
      <c r="R9" s="49"/>
      <c r="S9" s="49"/>
      <c r="T9" s="49"/>
      <c r="U9" s="49"/>
      <c r="V9" s="49"/>
      <c r="W9" s="49"/>
      <c r="X9" s="49"/>
      <c r="Y9" s="49"/>
      <c r="Z9" s="49"/>
      <c r="AA9" s="49"/>
      <c r="AB9" s="49"/>
      <c r="AC9" s="49"/>
      <c r="AD9" s="49"/>
      <c r="AE9" s="49"/>
    </row>
    <row r="10" spans="1:31">
      <c r="A10" s="49"/>
      <c r="B10" s="49"/>
      <c r="C10" s="525"/>
      <c r="D10" s="525"/>
      <c r="E10" s="525"/>
      <c r="F10" s="525"/>
      <c r="G10" s="525"/>
      <c r="H10" s="525"/>
      <c r="I10" s="525"/>
      <c r="J10" s="525"/>
      <c r="K10" s="525"/>
      <c r="L10" s="49"/>
      <c r="M10" s="49"/>
      <c r="N10" s="49"/>
      <c r="O10" s="49"/>
      <c r="P10" s="49"/>
      <c r="Q10" s="49"/>
      <c r="R10" s="49"/>
      <c r="S10" s="49"/>
      <c r="T10" s="49"/>
      <c r="U10" s="49"/>
      <c r="V10" s="49"/>
      <c r="W10" s="49"/>
      <c r="X10" s="49"/>
      <c r="Y10" s="49"/>
      <c r="Z10" s="49"/>
      <c r="AA10" s="49"/>
      <c r="AB10" s="49"/>
      <c r="AC10" s="49"/>
      <c r="AD10" s="49"/>
      <c r="AE10" s="49"/>
    </row>
    <row r="11" spans="1:31">
      <c r="A11" s="49"/>
      <c r="B11" s="49"/>
      <c r="C11" s="397" t="s">
        <v>7</v>
      </c>
      <c r="D11" s="525"/>
      <c r="E11" s="525"/>
      <c r="F11" s="525"/>
      <c r="G11" s="525"/>
      <c r="H11" s="525"/>
      <c r="I11" s="525"/>
      <c r="J11" s="525"/>
      <c r="K11" s="525"/>
      <c r="L11" s="49"/>
      <c r="M11" s="49"/>
      <c r="N11" s="49"/>
      <c r="O11" s="49"/>
      <c r="P11" s="49"/>
      <c r="Q11" s="49"/>
      <c r="R11" s="49"/>
      <c r="S11" s="49"/>
      <c r="T11" s="49"/>
      <c r="U11" s="49"/>
      <c r="V11" s="49"/>
      <c r="W11" s="49"/>
      <c r="X11" s="49"/>
      <c r="Y11" s="49"/>
      <c r="Z11" s="49"/>
      <c r="AA11" s="49"/>
      <c r="AB11" s="49"/>
      <c r="AC11" s="49"/>
      <c r="AD11" s="49"/>
      <c r="AE11" s="49"/>
    </row>
    <row r="12" spans="1:31">
      <c r="A12" s="49"/>
      <c r="B12" s="49"/>
      <c r="C12" s="525" t="s">
        <v>8</v>
      </c>
      <c r="D12" s="525"/>
      <c r="E12" s="525"/>
      <c r="F12" s="525"/>
      <c r="G12" s="525"/>
      <c r="H12" s="525"/>
      <c r="I12" s="525"/>
      <c r="J12" s="525"/>
      <c r="K12" s="525"/>
      <c r="L12" s="49"/>
      <c r="M12" s="49"/>
      <c r="N12" s="49"/>
      <c r="O12" s="49"/>
      <c r="P12" s="49"/>
      <c r="Q12" s="49"/>
      <c r="R12" s="49"/>
      <c r="S12" s="49"/>
      <c r="T12" s="49"/>
      <c r="U12" s="49"/>
      <c r="V12" s="49"/>
      <c r="W12" s="49"/>
      <c r="X12" s="49"/>
      <c r="Y12" s="49"/>
      <c r="Z12" s="49"/>
      <c r="AA12" s="49"/>
      <c r="AB12" s="49"/>
      <c r="AC12" s="49"/>
      <c r="AD12" s="49"/>
      <c r="AE12" s="49"/>
    </row>
    <row r="13" spans="1:31">
      <c r="A13" s="49"/>
      <c r="B13" s="49"/>
      <c r="C13" s="525" t="s">
        <v>9</v>
      </c>
      <c r="D13" s="525"/>
      <c r="E13" s="525"/>
      <c r="F13" s="525"/>
      <c r="G13" s="525"/>
      <c r="H13" s="525"/>
      <c r="I13" s="525"/>
      <c r="J13" s="525"/>
      <c r="K13" s="525"/>
      <c r="L13" s="49"/>
      <c r="M13" s="49"/>
      <c r="N13" s="49"/>
      <c r="O13" s="49"/>
      <c r="P13" s="49"/>
      <c r="Q13" s="49"/>
      <c r="R13" s="49"/>
      <c r="S13" s="49"/>
      <c r="T13" s="49"/>
      <c r="U13" s="49"/>
      <c r="V13" s="49"/>
      <c r="W13" s="49"/>
      <c r="X13" s="49"/>
      <c r="Y13" s="49"/>
      <c r="Z13" s="49"/>
      <c r="AA13" s="49"/>
      <c r="AB13" s="49"/>
      <c r="AC13" s="49"/>
      <c r="AD13" s="49"/>
      <c r="AE13" s="49"/>
    </row>
    <row r="14" spans="1:31">
      <c r="A14" s="49"/>
      <c r="B14" s="49"/>
      <c r="C14" s="525" t="s">
        <v>10</v>
      </c>
      <c r="D14" s="525"/>
      <c r="E14" s="525"/>
      <c r="F14" s="525"/>
      <c r="G14" s="525"/>
      <c r="H14" s="525"/>
      <c r="I14" s="525"/>
      <c r="J14" s="525"/>
      <c r="K14" s="525"/>
      <c r="L14" s="49"/>
      <c r="M14" s="49"/>
      <c r="N14" s="49"/>
      <c r="O14" s="49"/>
      <c r="P14" s="49"/>
      <c r="Q14" s="49"/>
      <c r="R14" s="49"/>
      <c r="S14" s="49"/>
      <c r="T14" s="49"/>
      <c r="U14" s="49"/>
      <c r="V14" s="49"/>
      <c r="W14" s="49"/>
      <c r="X14" s="49"/>
      <c r="Y14" s="49"/>
      <c r="Z14" s="49"/>
      <c r="AA14" s="49"/>
      <c r="AB14" s="49"/>
      <c r="AC14" s="49"/>
      <c r="AD14" s="49"/>
      <c r="AE14" s="49"/>
    </row>
    <row r="15" spans="1:31">
      <c r="A15" s="49"/>
      <c r="B15" s="49"/>
      <c r="C15" s="525" t="s">
        <v>11</v>
      </c>
      <c r="D15" s="525"/>
      <c r="E15" s="525"/>
      <c r="F15" s="525"/>
      <c r="G15" s="525"/>
      <c r="H15" s="525"/>
      <c r="I15" s="525"/>
      <c r="J15" s="525"/>
      <c r="K15" s="525"/>
      <c r="L15" s="49"/>
      <c r="M15" s="49"/>
      <c r="N15" s="49"/>
      <c r="O15" s="49"/>
      <c r="P15" s="49"/>
      <c r="Q15" s="49"/>
      <c r="R15" s="49"/>
      <c r="S15" s="49"/>
      <c r="T15" s="49"/>
      <c r="U15" s="49"/>
      <c r="V15" s="49"/>
      <c r="W15" s="49"/>
      <c r="X15" s="49"/>
      <c r="Y15" s="49"/>
      <c r="Z15" s="49"/>
      <c r="AA15" s="49"/>
      <c r="AB15" s="49"/>
      <c r="AC15" s="49"/>
      <c r="AD15" s="49"/>
      <c r="AE15" s="49"/>
    </row>
    <row r="16" spans="1:31">
      <c r="A16" s="49"/>
      <c r="B16" s="49"/>
      <c r="C16" s="525" t="s">
        <v>12</v>
      </c>
      <c r="D16" s="525"/>
      <c r="E16" s="525"/>
      <c r="F16" s="525"/>
      <c r="G16" s="525"/>
      <c r="H16" s="525"/>
      <c r="I16" s="525"/>
      <c r="J16" s="525"/>
      <c r="K16" s="525"/>
      <c r="L16" s="49"/>
      <c r="M16" s="49"/>
      <c r="N16" s="49"/>
      <c r="O16" s="49"/>
      <c r="P16" s="49"/>
      <c r="Q16" s="49"/>
      <c r="R16" s="49"/>
      <c r="S16" s="49"/>
      <c r="T16" s="49"/>
      <c r="U16" s="49"/>
      <c r="V16" s="49"/>
      <c r="W16" s="49"/>
      <c r="X16" s="49"/>
      <c r="Y16" s="49"/>
      <c r="Z16" s="49"/>
      <c r="AA16" s="49"/>
      <c r="AB16" s="49"/>
      <c r="AC16" s="49"/>
      <c r="AD16" s="49"/>
      <c r="AE16" s="49"/>
    </row>
    <row r="17" spans="1:31">
      <c r="A17" s="49"/>
      <c r="B17" s="49"/>
      <c r="C17" s="525" t="s">
        <v>13</v>
      </c>
      <c r="D17" s="525"/>
      <c r="E17" s="525"/>
      <c r="F17" s="525"/>
      <c r="G17" s="525"/>
      <c r="H17" s="525"/>
      <c r="I17" s="525"/>
      <c r="J17" s="525"/>
      <c r="K17" s="525"/>
      <c r="L17" s="49"/>
      <c r="M17" s="49"/>
      <c r="N17" s="49"/>
      <c r="O17" s="49"/>
      <c r="P17" s="49"/>
      <c r="Q17" s="49"/>
      <c r="R17" s="49"/>
      <c r="S17" s="49"/>
      <c r="T17" s="49"/>
      <c r="U17" s="49"/>
      <c r="V17" s="49"/>
      <c r="W17" s="49"/>
      <c r="X17" s="49"/>
      <c r="Y17" s="49"/>
      <c r="Z17" s="49"/>
      <c r="AA17" s="49"/>
      <c r="AB17" s="49"/>
      <c r="AC17" s="49"/>
      <c r="AD17" s="49"/>
      <c r="AE17" s="49"/>
    </row>
    <row r="18" spans="1:31">
      <c r="A18" s="49"/>
      <c r="B18" s="49"/>
      <c r="C18" s="525" t="s">
        <v>14</v>
      </c>
      <c r="D18" s="525"/>
      <c r="E18" s="525"/>
      <c r="F18" s="525"/>
      <c r="G18" s="525"/>
      <c r="H18" s="525"/>
      <c r="I18" s="525"/>
      <c r="J18" s="525"/>
      <c r="K18" s="525"/>
      <c r="L18" s="49"/>
      <c r="M18" s="49"/>
      <c r="N18" s="49"/>
      <c r="O18" s="49"/>
      <c r="P18" s="49"/>
      <c r="Q18" s="49"/>
      <c r="R18" s="49"/>
      <c r="S18" s="49"/>
      <c r="T18" s="49"/>
      <c r="U18" s="49"/>
      <c r="V18" s="49"/>
      <c r="W18" s="49"/>
      <c r="X18" s="49"/>
      <c r="Y18" s="49"/>
      <c r="Z18" s="49"/>
      <c r="AA18" s="49"/>
      <c r="AB18" s="49"/>
      <c r="AC18" s="49"/>
      <c r="AD18" s="49"/>
      <c r="AE18" s="49"/>
    </row>
    <row r="19" spans="1:31">
      <c r="A19" s="49"/>
      <c r="B19" s="49"/>
      <c r="C19" s="525" t="s">
        <v>15</v>
      </c>
      <c r="D19" s="525"/>
      <c r="E19" s="525"/>
      <c r="F19" s="525"/>
      <c r="G19" s="525"/>
      <c r="H19" s="525"/>
      <c r="I19" s="525"/>
      <c r="J19" s="525"/>
      <c r="K19" s="525"/>
      <c r="L19" s="49"/>
      <c r="M19" s="49"/>
      <c r="N19" s="49"/>
      <c r="O19" s="49"/>
      <c r="P19" s="49"/>
      <c r="Q19" s="49"/>
      <c r="R19" s="49"/>
      <c r="S19" s="49"/>
      <c r="T19" s="49"/>
      <c r="U19" s="49"/>
      <c r="V19" s="49"/>
      <c r="W19" s="49"/>
      <c r="X19" s="49"/>
      <c r="Y19" s="49"/>
      <c r="Z19" s="49"/>
      <c r="AA19" s="49"/>
      <c r="AB19" s="49"/>
      <c r="AC19" s="49"/>
      <c r="AD19" s="49"/>
      <c r="AE19" s="49"/>
    </row>
    <row r="20" spans="1:31">
      <c r="A20" s="49"/>
      <c r="B20" s="49"/>
      <c r="C20" s="525" t="s">
        <v>16</v>
      </c>
      <c r="D20" s="525"/>
      <c r="E20" s="525"/>
      <c r="F20" s="525"/>
      <c r="G20" s="525"/>
      <c r="H20" s="525"/>
      <c r="I20" s="525"/>
      <c r="J20" s="525"/>
      <c r="K20" s="525"/>
      <c r="L20" s="49"/>
      <c r="M20" s="49"/>
      <c r="N20" s="49"/>
      <c r="O20" s="49"/>
      <c r="P20" s="49"/>
      <c r="Q20" s="49"/>
      <c r="R20" s="49"/>
      <c r="S20" s="49"/>
      <c r="T20" s="49"/>
      <c r="U20" s="49"/>
      <c r="V20" s="49"/>
      <c r="W20" s="49"/>
      <c r="X20" s="49"/>
      <c r="Y20" s="49"/>
      <c r="Z20" s="49"/>
      <c r="AA20" s="49"/>
      <c r="AB20" s="49"/>
      <c r="AC20" s="49"/>
      <c r="AD20" s="49"/>
      <c r="AE20" s="49"/>
    </row>
    <row r="21" spans="1:31">
      <c r="A21" s="49"/>
      <c r="B21" s="49"/>
      <c r="C21" s="525" t="s">
        <v>17</v>
      </c>
      <c r="D21" s="525"/>
      <c r="E21" s="525"/>
      <c r="F21" s="525"/>
      <c r="G21" s="525"/>
      <c r="H21" s="525"/>
      <c r="I21" s="525"/>
      <c r="J21" s="525"/>
      <c r="K21" s="525"/>
      <c r="L21" s="49"/>
      <c r="M21" s="49"/>
      <c r="N21" s="49"/>
      <c r="O21" s="49"/>
      <c r="P21" s="49"/>
      <c r="Q21" s="49"/>
      <c r="R21" s="49"/>
      <c r="S21" s="49"/>
      <c r="T21" s="49"/>
      <c r="U21" s="49"/>
      <c r="V21" s="49"/>
      <c r="W21" s="49"/>
      <c r="X21" s="49"/>
      <c r="Y21" s="49"/>
      <c r="Z21" s="49"/>
      <c r="AA21" s="49"/>
      <c r="AB21" s="49"/>
      <c r="AC21" s="49"/>
      <c r="AD21" s="49"/>
      <c r="AE21" s="49"/>
    </row>
    <row r="22" spans="1:31">
      <c r="A22" s="49"/>
      <c r="B22" s="49"/>
      <c r="C22" s="525"/>
      <c r="D22" s="525"/>
      <c r="E22" s="525"/>
      <c r="F22" s="525"/>
      <c r="G22" s="525"/>
      <c r="H22" s="525"/>
      <c r="I22" s="525"/>
      <c r="J22" s="525"/>
      <c r="K22" s="525"/>
      <c r="L22" s="49"/>
      <c r="M22" s="49"/>
      <c r="N22" s="49"/>
      <c r="O22" s="49"/>
      <c r="P22" s="49"/>
      <c r="Q22" s="49"/>
      <c r="R22" s="49"/>
      <c r="S22" s="49"/>
      <c r="T22" s="49"/>
      <c r="U22" s="49"/>
      <c r="V22" s="49"/>
      <c r="W22" s="49"/>
      <c r="X22" s="49"/>
      <c r="Y22" s="49"/>
      <c r="Z22" s="49"/>
      <c r="AA22" s="49"/>
      <c r="AB22" s="49"/>
      <c r="AC22" s="49"/>
      <c r="AD22" s="49"/>
      <c r="AE22" s="49"/>
    </row>
    <row r="23" spans="1:31">
      <c r="A23" s="49"/>
      <c r="B23" s="49"/>
      <c r="C23" s="397" t="s">
        <v>18</v>
      </c>
      <c r="D23" s="525"/>
      <c r="E23" s="525"/>
      <c r="F23" s="525"/>
      <c r="G23" s="525"/>
      <c r="H23" s="525"/>
      <c r="I23" s="525"/>
      <c r="J23" s="525"/>
      <c r="K23" s="525"/>
      <c r="L23" s="49"/>
      <c r="M23" s="49"/>
      <c r="N23" s="49"/>
      <c r="O23" s="49"/>
      <c r="P23" s="49"/>
      <c r="Q23" s="49"/>
      <c r="R23" s="49"/>
      <c r="S23" s="49"/>
      <c r="T23" s="49"/>
      <c r="U23" s="49"/>
      <c r="V23" s="49"/>
      <c r="W23" s="49"/>
      <c r="X23" s="49"/>
      <c r="Y23" s="49"/>
      <c r="Z23" s="49"/>
      <c r="AA23" s="49"/>
      <c r="AB23" s="49"/>
      <c r="AC23" s="49"/>
      <c r="AD23" s="49"/>
      <c r="AE23" s="49"/>
    </row>
    <row r="24" spans="1:31">
      <c r="A24" s="49"/>
      <c r="B24" s="49"/>
      <c r="C24" s="525" t="s">
        <v>19</v>
      </c>
      <c r="D24" s="525"/>
      <c r="E24" s="525"/>
      <c r="F24" s="525"/>
      <c r="G24" s="525"/>
      <c r="H24" s="525"/>
      <c r="I24" s="525"/>
      <c r="J24" s="525"/>
      <c r="K24" s="525"/>
      <c r="L24" s="49"/>
      <c r="M24" s="49"/>
      <c r="N24" s="49"/>
      <c r="O24" s="49"/>
      <c r="P24" s="49"/>
      <c r="Q24" s="49"/>
      <c r="R24" s="49"/>
      <c r="S24" s="49"/>
      <c r="T24" s="49"/>
      <c r="U24" s="49"/>
      <c r="V24" s="49"/>
      <c r="W24" s="49"/>
      <c r="X24" s="49"/>
      <c r="Y24" s="49"/>
      <c r="Z24" s="49"/>
      <c r="AA24" s="49"/>
      <c r="AB24" s="49"/>
      <c r="AC24" s="49"/>
      <c r="AD24" s="49"/>
      <c r="AE24" s="49"/>
    </row>
    <row r="25" spans="1:31">
      <c r="A25" s="49"/>
      <c r="B25" s="49"/>
      <c r="C25" s="525" t="s">
        <v>20</v>
      </c>
      <c r="D25" s="525"/>
      <c r="E25" s="525"/>
      <c r="F25" s="525"/>
      <c r="G25" s="525"/>
      <c r="H25" s="525"/>
      <c r="I25" s="525"/>
      <c r="J25" s="525"/>
      <c r="K25" s="525"/>
      <c r="L25" s="49"/>
      <c r="M25" s="49"/>
      <c r="N25" s="49"/>
      <c r="O25" s="49"/>
      <c r="P25" s="49"/>
      <c r="Q25" s="49"/>
      <c r="R25" s="49"/>
      <c r="S25" s="49"/>
      <c r="T25" s="49"/>
      <c r="U25" s="49"/>
      <c r="V25" s="49"/>
      <c r="W25" s="49"/>
      <c r="X25" s="49"/>
      <c r="Y25" s="49"/>
      <c r="Z25" s="49"/>
      <c r="AA25" s="49"/>
      <c r="AB25" s="49"/>
      <c r="AC25" s="49"/>
      <c r="AD25" s="49"/>
      <c r="AE25" s="49"/>
    </row>
    <row r="26" spans="1:31">
      <c r="A26" s="49"/>
      <c r="B26" s="49"/>
      <c r="C26" s="525"/>
      <c r="D26" s="525"/>
      <c r="E26" s="525"/>
      <c r="F26" s="525"/>
      <c r="G26" s="525"/>
      <c r="H26" s="525"/>
      <c r="I26" s="525"/>
      <c r="J26" s="525"/>
      <c r="K26" s="525"/>
      <c r="L26" s="49"/>
      <c r="M26" s="49"/>
      <c r="N26" s="49"/>
      <c r="O26" s="49"/>
      <c r="P26" s="49"/>
      <c r="Q26" s="49"/>
      <c r="R26" s="49"/>
      <c r="S26" s="49"/>
      <c r="T26" s="49"/>
      <c r="U26" s="49"/>
      <c r="V26" s="49"/>
      <c r="W26" s="49"/>
      <c r="X26" s="49"/>
      <c r="Y26" s="49"/>
      <c r="Z26" s="49"/>
      <c r="AA26" s="49"/>
      <c r="AB26" s="49"/>
      <c r="AC26" s="49"/>
      <c r="AD26" s="49"/>
      <c r="AE26" s="49"/>
    </row>
    <row r="27" spans="1:31">
      <c r="A27" s="49"/>
      <c r="B27" s="49"/>
      <c r="C27" s="397" t="s">
        <v>21</v>
      </c>
      <c r="D27" s="525"/>
      <c r="E27" s="525"/>
      <c r="F27" s="525"/>
      <c r="G27" s="525"/>
      <c r="H27" s="525"/>
      <c r="I27" s="525"/>
      <c r="J27" s="525"/>
      <c r="K27" s="525"/>
      <c r="L27" s="49"/>
      <c r="M27" s="49"/>
      <c r="N27" s="49"/>
      <c r="O27" s="49"/>
      <c r="P27" s="49"/>
      <c r="Q27" s="49"/>
      <c r="R27" s="49"/>
      <c r="S27" s="49"/>
      <c r="T27" s="49"/>
      <c r="U27" s="49"/>
      <c r="V27" s="49"/>
      <c r="W27" s="49"/>
      <c r="X27" s="49"/>
      <c r="Y27" s="49"/>
      <c r="Z27" s="49"/>
      <c r="AA27" s="49"/>
      <c r="AB27" s="49"/>
      <c r="AC27" s="49"/>
      <c r="AD27" s="49"/>
      <c r="AE27" s="49"/>
    </row>
    <row r="28" spans="1:31">
      <c r="A28" s="49"/>
      <c r="B28" s="49"/>
      <c r="C28" s="525" t="s">
        <v>22</v>
      </c>
      <c r="D28" s="525"/>
      <c r="E28" s="525"/>
      <c r="F28" s="525"/>
      <c r="G28" s="525"/>
      <c r="H28" s="525"/>
      <c r="I28" s="525"/>
      <c r="J28" s="525"/>
      <c r="K28" s="525"/>
      <c r="L28" s="49"/>
      <c r="M28" s="49"/>
      <c r="N28" s="49"/>
      <c r="O28" s="49"/>
      <c r="P28" s="49"/>
      <c r="Q28" s="49"/>
      <c r="R28" s="49"/>
      <c r="S28" s="49"/>
      <c r="T28" s="49"/>
      <c r="U28" s="49"/>
      <c r="V28" s="49"/>
      <c r="W28" s="49"/>
      <c r="X28" s="49"/>
      <c r="Y28" s="49"/>
      <c r="Z28" s="49"/>
      <c r="AA28" s="49"/>
      <c r="AB28" s="49"/>
      <c r="AC28" s="49"/>
      <c r="AD28" s="49"/>
      <c r="AE28" s="49"/>
    </row>
    <row r="29" spans="1:31">
      <c r="A29" s="49"/>
      <c r="B29" s="49"/>
      <c r="C29" s="525" t="s">
        <v>23</v>
      </c>
      <c r="D29" s="525"/>
      <c r="E29" s="525"/>
      <c r="F29" s="525"/>
      <c r="G29" s="525"/>
      <c r="H29" s="525"/>
      <c r="I29" s="525"/>
      <c r="J29" s="525"/>
      <c r="K29" s="525"/>
      <c r="L29" s="49"/>
      <c r="M29" s="49"/>
      <c r="N29" s="49"/>
      <c r="O29" s="49"/>
      <c r="P29" s="49"/>
      <c r="Q29" s="49"/>
      <c r="R29" s="49"/>
      <c r="S29" s="49"/>
      <c r="T29" s="49"/>
      <c r="U29" s="49"/>
      <c r="V29" s="49"/>
      <c r="W29" s="49"/>
      <c r="X29" s="49"/>
      <c r="Y29" s="49"/>
      <c r="Z29" s="49"/>
      <c r="AA29" s="49"/>
      <c r="AB29" s="49"/>
      <c r="AC29" s="49"/>
      <c r="AD29" s="49"/>
      <c r="AE29" s="49"/>
    </row>
    <row r="30" spans="1:31">
      <c r="A30" s="49"/>
      <c r="B30" s="49"/>
      <c r="C30" s="525" t="s">
        <v>17</v>
      </c>
      <c r="D30" s="525"/>
      <c r="E30" s="525"/>
      <c r="F30" s="525"/>
      <c r="G30" s="525"/>
      <c r="H30" s="525"/>
      <c r="I30" s="525"/>
      <c r="J30" s="525"/>
      <c r="K30" s="525"/>
      <c r="L30" s="49"/>
      <c r="M30" s="49"/>
      <c r="N30" s="49"/>
      <c r="O30" s="49"/>
      <c r="P30" s="49"/>
      <c r="Q30" s="49"/>
      <c r="R30" s="49"/>
      <c r="S30" s="49"/>
      <c r="T30" s="49"/>
      <c r="U30" s="49"/>
      <c r="V30" s="49"/>
      <c r="W30" s="49"/>
      <c r="X30" s="49"/>
      <c r="Y30" s="49"/>
      <c r="Z30" s="49"/>
      <c r="AA30" s="49"/>
      <c r="AB30" s="49"/>
      <c r="AC30" s="49"/>
      <c r="AD30" s="49"/>
      <c r="AE30" s="49"/>
    </row>
    <row r="31" spans="1:31">
      <c r="A31" s="49"/>
      <c r="B31" s="49"/>
      <c r="C31" s="525" t="s">
        <v>24</v>
      </c>
      <c r="D31" s="525"/>
      <c r="E31" s="525"/>
      <c r="F31" s="525"/>
      <c r="G31" s="525"/>
      <c r="H31" s="525"/>
      <c r="I31" s="525"/>
      <c r="J31" s="525"/>
      <c r="K31" s="525"/>
      <c r="L31" s="49"/>
      <c r="M31" s="49"/>
      <c r="N31" s="49"/>
      <c r="O31" s="49"/>
      <c r="P31" s="49"/>
      <c r="Q31" s="49"/>
      <c r="R31" s="49"/>
      <c r="S31" s="49"/>
      <c r="T31" s="49"/>
      <c r="U31" s="49"/>
      <c r="V31" s="49"/>
      <c r="W31" s="49"/>
      <c r="X31" s="49"/>
      <c r="Y31" s="49"/>
      <c r="Z31" s="49"/>
      <c r="AA31" s="49"/>
      <c r="AB31" s="49"/>
      <c r="AC31" s="49"/>
      <c r="AD31" s="49"/>
      <c r="AE31" s="49"/>
    </row>
    <row r="32" spans="1:31">
      <c r="A32" s="49"/>
      <c r="B32" s="49"/>
      <c r="C32" s="525"/>
      <c r="D32" s="525"/>
      <c r="E32" s="525"/>
      <c r="F32" s="525"/>
      <c r="G32" s="525"/>
      <c r="H32" s="525"/>
      <c r="I32" s="525"/>
      <c r="J32" s="525"/>
      <c r="K32" s="525"/>
      <c r="L32" s="49"/>
      <c r="M32" s="49"/>
      <c r="N32" s="49"/>
      <c r="O32" s="49"/>
      <c r="P32" s="49"/>
      <c r="Q32" s="49"/>
      <c r="R32" s="49"/>
      <c r="S32" s="49"/>
      <c r="T32" s="49"/>
      <c r="U32" s="49"/>
      <c r="V32" s="49"/>
      <c r="W32" s="49"/>
      <c r="X32" s="49"/>
      <c r="Y32" s="49"/>
      <c r="Z32" s="49"/>
      <c r="AA32" s="49"/>
      <c r="AB32" s="49"/>
      <c r="AC32" s="49"/>
      <c r="AD32" s="49"/>
      <c r="AE32" s="49"/>
    </row>
    <row r="33" spans="1:31">
      <c r="A33" s="49"/>
      <c r="B33" s="49"/>
      <c r="C33" s="397" t="s">
        <v>25</v>
      </c>
      <c r="D33" s="525"/>
      <c r="E33" s="525"/>
      <c r="F33" s="525"/>
      <c r="G33" s="525"/>
      <c r="H33" s="525"/>
      <c r="I33" s="525"/>
      <c r="J33" s="525"/>
      <c r="K33" s="525"/>
      <c r="L33" s="49"/>
      <c r="M33" s="49"/>
      <c r="N33" s="49"/>
      <c r="O33" s="49"/>
      <c r="P33" s="49"/>
      <c r="Q33" s="49"/>
      <c r="R33" s="49"/>
      <c r="S33" s="49"/>
      <c r="T33" s="49"/>
      <c r="U33" s="49"/>
      <c r="V33" s="49"/>
      <c r="W33" s="49"/>
      <c r="X33" s="49"/>
      <c r="Y33" s="49"/>
      <c r="Z33" s="49"/>
      <c r="AA33" s="49"/>
      <c r="AB33" s="49"/>
      <c r="AC33" s="49"/>
      <c r="AD33" s="49"/>
      <c r="AE33" s="49"/>
    </row>
    <row r="34" spans="1:31">
      <c r="A34" s="49"/>
      <c r="B34" s="49"/>
      <c r="C34" s="525" t="s">
        <v>26</v>
      </c>
      <c r="D34" s="525"/>
      <c r="E34" s="525"/>
      <c r="F34" s="525"/>
      <c r="G34" s="525"/>
      <c r="H34" s="525"/>
      <c r="I34" s="525"/>
      <c r="J34" s="525"/>
      <c r="K34" s="525"/>
      <c r="L34" s="49"/>
      <c r="M34" s="49"/>
      <c r="N34" s="49"/>
      <c r="O34" s="49"/>
      <c r="P34" s="49"/>
      <c r="Q34" s="49"/>
      <c r="R34" s="49"/>
      <c r="S34" s="49"/>
      <c r="T34" s="49"/>
      <c r="U34" s="49"/>
      <c r="V34" s="49"/>
      <c r="W34" s="49"/>
      <c r="X34" s="49"/>
      <c r="Y34" s="49"/>
      <c r="Z34" s="49"/>
      <c r="AA34" s="49"/>
      <c r="AB34" s="49"/>
      <c r="AC34" s="49"/>
      <c r="AD34" s="49"/>
      <c r="AE34" s="49"/>
    </row>
    <row r="35" spans="1:31">
      <c r="A35" s="49"/>
      <c r="B35" s="49"/>
      <c r="C35" s="525" t="s">
        <v>17</v>
      </c>
      <c r="D35" s="525"/>
      <c r="E35" s="525"/>
      <c r="F35" s="525"/>
      <c r="G35" s="525"/>
      <c r="H35" s="525"/>
      <c r="I35" s="525"/>
      <c r="J35" s="525"/>
      <c r="K35" s="525"/>
      <c r="L35" s="49"/>
      <c r="M35" s="49"/>
      <c r="N35" s="49"/>
      <c r="O35" s="49"/>
      <c r="P35" s="49"/>
      <c r="Q35" s="49"/>
      <c r="R35" s="49"/>
      <c r="S35" s="49"/>
      <c r="T35" s="49"/>
      <c r="U35" s="49"/>
      <c r="V35" s="49"/>
      <c r="W35" s="49"/>
      <c r="X35" s="49"/>
      <c r="Y35" s="49"/>
      <c r="Z35" s="49"/>
      <c r="AA35" s="49"/>
      <c r="AB35" s="49"/>
      <c r="AC35" s="49"/>
      <c r="AD35" s="49"/>
      <c r="AE35" s="49"/>
    </row>
    <row r="36" spans="1:31">
      <c r="A36" s="49"/>
      <c r="B36" s="49"/>
      <c r="C36" s="525" t="s">
        <v>27</v>
      </c>
      <c r="D36" s="525"/>
      <c r="E36" s="525"/>
      <c r="F36" s="525"/>
      <c r="G36" s="525"/>
      <c r="H36" s="525"/>
      <c r="I36" s="525"/>
      <c r="J36" s="525"/>
      <c r="K36" s="525"/>
      <c r="L36" s="49"/>
      <c r="M36" s="49"/>
      <c r="N36" s="49"/>
      <c r="O36" s="49"/>
      <c r="P36" s="49"/>
      <c r="Q36" s="49"/>
      <c r="R36" s="49"/>
      <c r="S36" s="49"/>
      <c r="T36" s="49"/>
      <c r="U36" s="49"/>
      <c r="V36" s="49"/>
      <c r="W36" s="49"/>
      <c r="X36" s="49"/>
      <c r="Y36" s="49"/>
      <c r="Z36" s="49"/>
      <c r="AA36" s="49"/>
      <c r="AB36" s="49"/>
      <c r="AC36" s="49"/>
      <c r="AD36" s="49"/>
      <c r="AE36" s="49"/>
    </row>
    <row r="37" spans="1:31">
      <c r="A37" s="49"/>
      <c r="B37" s="49"/>
      <c r="C37" s="525" t="s">
        <v>28</v>
      </c>
      <c r="D37" s="525"/>
      <c r="E37" s="525"/>
      <c r="F37" s="525"/>
      <c r="G37" s="525"/>
      <c r="H37" s="525"/>
      <c r="I37" s="525"/>
      <c r="J37" s="525"/>
      <c r="K37" s="525"/>
      <c r="L37" s="49"/>
      <c r="M37" s="49"/>
      <c r="N37" s="49"/>
      <c r="O37" s="49"/>
      <c r="P37" s="49"/>
      <c r="Q37" s="49"/>
      <c r="R37" s="49"/>
      <c r="S37" s="49"/>
      <c r="T37" s="49"/>
      <c r="U37" s="49"/>
      <c r="V37" s="49"/>
      <c r="W37" s="49"/>
      <c r="X37" s="49"/>
      <c r="Y37" s="49"/>
      <c r="Z37" s="49"/>
      <c r="AA37" s="49"/>
      <c r="AB37" s="49"/>
      <c r="AC37" s="49"/>
      <c r="AD37" s="49"/>
      <c r="AE37" s="49"/>
    </row>
    <row r="38" spans="1:31">
      <c r="A38" s="49"/>
      <c r="B38" s="49"/>
      <c r="C38" s="525" t="s">
        <v>29</v>
      </c>
      <c r="D38" s="525"/>
      <c r="E38" s="525"/>
      <c r="F38" s="525"/>
      <c r="G38" s="525"/>
      <c r="H38" s="525"/>
      <c r="I38" s="525"/>
      <c r="J38" s="525"/>
      <c r="K38" s="525"/>
      <c r="L38" s="49"/>
      <c r="M38" s="49"/>
      <c r="N38" s="49"/>
      <c r="O38" s="49"/>
      <c r="P38" s="49"/>
      <c r="Q38" s="49"/>
      <c r="R38" s="49"/>
      <c r="S38" s="49"/>
      <c r="T38" s="49"/>
      <c r="U38" s="49"/>
      <c r="V38" s="49"/>
      <c r="W38" s="49"/>
      <c r="X38" s="49"/>
      <c r="Y38" s="49"/>
      <c r="Z38" s="49"/>
      <c r="AA38" s="49"/>
      <c r="AB38" s="49"/>
      <c r="AC38" s="49"/>
      <c r="AD38" s="49"/>
      <c r="AE38" s="49"/>
    </row>
    <row r="39" spans="1:31">
      <c r="A39" s="49"/>
      <c r="B39" s="49"/>
      <c r="C39" s="525" t="s">
        <v>30</v>
      </c>
      <c r="D39" s="525"/>
      <c r="E39" s="525"/>
      <c r="F39" s="525"/>
      <c r="G39" s="525"/>
      <c r="H39" s="525"/>
      <c r="I39" s="525"/>
      <c r="J39" s="525"/>
      <c r="K39" s="525"/>
      <c r="L39" s="49"/>
      <c r="M39" s="49"/>
      <c r="N39" s="49"/>
      <c r="O39" s="49"/>
      <c r="P39" s="49"/>
      <c r="Q39" s="49"/>
      <c r="R39" s="49"/>
      <c r="S39" s="49"/>
      <c r="T39" s="49"/>
      <c r="U39" s="49"/>
      <c r="V39" s="49"/>
      <c r="W39" s="49"/>
      <c r="X39" s="49"/>
      <c r="Y39" s="49"/>
      <c r="Z39" s="49"/>
      <c r="AA39" s="49"/>
      <c r="AB39" s="49"/>
      <c r="AC39" s="49"/>
      <c r="AD39" s="49"/>
      <c r="AE39" s="49"/>
    </row>
    <row r="40" spans="1:31">
      <c r="A40" s="49"/>
      <c r="B40" s="49"/>
      <c r="C40" s="525" t="s">
        <v>31</v>
      </c>
      <c r="D40" s="525"/>
      <c r="E40" s="525"/>
      <c r="F40" s="525"/>
      <c r="G40" s="525"/>
      <c r="H40" s="525"/>
      <c r="I40" s="525"/>
      <c r="J40" s="525"/>
      <c r="K40" s="525"/>
      <c r="L40" s="49"/>
      <c r="M40" s="49"/>
      <c r="N40" s="49"/>
      <c r="O40" s="49"/>
      <c r="P40" s="49"/>
      <c r="Q40" s="49"/>
      <c r="R40" s="49"/>
      <c r="S40" s="49"/>
      <c r="T40" s="49"/>
      <c r="U40" s="49"/>
      <c r="V40" s="49"/>
      <c r="W40" s="49"/>
      <c r="X40" s="49"/>
      <c r="Y40" s="49"/>
      <c r="Z40" s="49"/>
      <c r="AA40" s="49"/>
      <c r="AB40" s="49"/>
      <c r="AC40" s="49"/>
      <c r="AD40" s="49"/>
      <c r="AE40" s="49"/>
    </row>
    <row r="41" spans="1:31">
      <c r="A41" s="49"/>
      <c r="B41" s="49"/>
      <c r="C41" s="525"/>
      <c r="D41" s="525"/>
      <c r="E41" s="525"/>
      <c r="F41" s="525"/>
      <c r="G41" s="525"/>
      <c r="H41" s="525"/>
      <c r="I41" s="525"/>
      <c r="J41" s="525"/>
      <c r="K41" s="525"/>
      <c r="L41" s="49"/>
      <c r="M41" s="49"/>
      <c r="N41" s="49"/>
      <c r="O41" s="49"/>
      <c r="P41" s="49"/>
      <c r="Q41" s="49"/>
      <c r="R41" s="49"/>
      <c r="S41" s="49"/>
      <c r="T41" s="49"/>
      <c r="U41" s="49"/>
      <c r="V41" s="49"/>
      <c r="W41" s="49"/>
      <c r="X41" s="49"/>
      <c r="Y41" s="49"/>
      <c r="Z41" s="49"/>
      <c r="AA41" s="49"/>
      <c r="AB41" s="49"/>
      <c r="AC41" s="49"/>
      <c r="AD41" s="49"/>
      <c r="AE41" s="49"/>
    </row>
    <row r="42" spans="1:31">
      <c r="A42" s="49"/>
      <c r="B42" s="49"/>
      <c r="C42" s="397" t="s">
        <v>32</v>
      </c>
      <c r="D42" s="525"/>
      <c r="E42" s="525"/>
      <c r="F42" s="525"/>
      <c r="G42" s="525"/>
      <c r="H42" s="525"/>
      <c r="I42" s="525"/>
      <c r="J42" s="525"/>
      <c r="K42" s="525"/>
      <c r="L42" s="49"/>
      <c r="M42" s="49"/>
      <c r="N42" s="49"/>
      <c r="O42" s="49"/>
      <c r="P42" s="49"/>
      <c r="Q42" s="49"/>
      <c r="R42" s="49"/>
      <c r="S42" s="49"/>
      <c r="T42" s="49"/>
      <c r="U42" s="49"/>
      <c r="V42" s="49"/>
      <c r="W42" s="49"/>
      <c r="X42" s="49"/>
      <c r="Y42" s="49"/>
      <c r="Z42" s="49"/>
      <c r="AA42" s="49"/>
      <c r="AB42" s="49"/>
      <c r="AC42" s="49"/>
      <c r="AD42" s="49"/>
      <c r="AE42" s="49"/>
    </row>
    <row r="43" spans="1:31">
      <c r="A43" s="49"/>
      <c r="B43" s="49"/>
      <c r="C43" s="525" t="s">
        <v>33</v>
      </c>
      <c r="D43" s="525"/>
      <c r="E43" s="525"/>
      <c r="F43" s="525"/>
      <c r="G43" s="525"/>
      <c r="H43" s="525"/>
      <c r="I43" s="525"/>
      <c r="J43" s="525"/>
      <c r="K43" s="525"/>
      <c r="L43" s="49"/>
      <c r="M43" s="49"/>
      <c r="N43" s="49"/>
      <c r="O43" s="49"/>
      <c r="P43" s="49"/>
      <c r="Q43" s="49"/>
      <c r="R43" s="49"/>
      <c r="S43" s="49"/>
      <c r="T43" s="49"/>
      <c r="U43" s="49"/>
      <c r="V43" s="49"/>
      <c r="W43" s="49"/>
      <c r="X43" s="49"/>
      <c r="Y43" s="49"/>
      <c r="Z43" s="49"/>
      <c r="AA43" s="49"/>
      <c r="AB43" s="49"/>
      <c r="AC43" s="49"/>
      <c r="AD43" s="49"/>
      <c r="AE43" s="49"/>
    </row>
    <row r="44" spans="1:31">
      <c r="A44" s="49"/>
      <c r="B44" s="49"/>
      <c r="C44" s="525" t="s">
        <v>34</v>
      </c>
      <c r="D44" s="525"/>
      <c r="E44" s="525"/>
      <c r="F44" s="525"/>
      <c r="G44" s="525"/>
      <c r="H44" s="525"/>
      <c r="I44" s="525"/>
      <c r="J44" s="525"/>
      <c r="K44" s="525"/>
      <c r="L44" s="49"/>
      <c r="M44" s="49"/>
      <c r="N44" s="49"/>
      <c r="O44" s="49"/>
      <c r="P44" s="49"/>
      <c r="Q44" s="49"/>
      <c r="R44" s="49"/>
      <c r="S44" s="49"/>
      <c r="T44" s="49"/>
      <c r="U44" s="49"/>
      <c r="V44" s="49"/>
      <c r="W44" s="49"/>
      <c r="X44" s="49"/>
      <c r="Y44" s="49"/>
      <c r="Z44" s="49"/>
      <c r="AA44" s="49"/>
      <c r="AB44" s="49"/>
      <c r="AC44" s="49"/>
      <c r="AD44" s="49"/>
      <c r="AE44" s="49"/>
    </row>
    <row r="45" spans="1:31">
      <c r="A45" s="49"/>
      <c r="B45" s="49"/>
      <c r="C45" s="525" t="s">
        <v>35</v>
      </c>
      <c r="D45" s="525"/>
      <c r="E45" s="525"/>
      <c r="F45" s="525"/>
      <c r="G45" s="525"/>
      <c r="H45" s="525"/>
      <c r="I45" s="525"/>
      <c r="J45" s="525"/>
      <c r="K45" s="525"/>
      <c r="L45" s="49"/>
      <c r="M45" s="49"/>
      <c r="N45" s="49"/>
      <c r="O45" s="49"/>
      <c r="P45" s="49"/>
      <c r="Q45" s="49"/>
      <c r="R45" s="49"/>
      <c r="S45" s="49"/>
      <c r="T45" s="49"/>
      <c r="U45" s="49"/>
      <c r="V45" s="49"/>
      <c r="W45" s="49"/>
      <c r="X45" s="49"/>
      <c r="Y45" s="49"/>
      <c r="Z45" s="49"/>
      <c r="AA45" s="49"/>
      <c r="AB45" s="49"/>
      <c r="AC45" s="49"/>
      <c r="AD45" s="49"/>
      <c r="AE45" s="49"/>
    </row>
    <row r="46" spans="1:31">
      <c r="A46" s="49"/>
      <c r="B46" s="49"/>
      <c r="C46" s="525"/>
      <c r="D46" s="525"/>
      <c r="E46" s="525"/>
      <c r="F46" s="525"/>
      <c r="G46" s="525"/>
      <c r="H46" s="525"/>
      <c r="I46" s="525"/>
      <c r="J46" s="525"/>
      <c r="K46" s="525"/>
      <c r="L46" s="49"/>
      <c r="M46" s="49"/>
      <c r="N46" s="49"/>
      <c r="O46" s="49"/>
      <c r="P46" s="49"/>
      <c r="Q46" s="49"/>
      <c r="R46" s="49"/>
      <c r="S46" s="49"/>
      <c r="T46" s="49"/>
      <c r="U46" s="49"/>
      <c r="V46" s="49"/>
      <c r="W46" s="49"/>
      <c r="X46" s="49"/>
      <c r="Y46" s="49"/>
      <c r="Z46" s="49"/>
      <c r="AA46" s="49"/>
      <c r="AB46" s="49"/>
      <c r="AC46" s="49"/>
      <c r="AD46" s="49"/>
      <c r="AE46" s="49"/>
    </row>
    <row r="47" spans="1:31">
      <c r="A47" s="49"/>
      <c r="B47" s="49"/>
      <c r="C47" s="397" t="s">
        <v>36</v>
      </c>
      <c r="D47" s="525"/>
      <c r="E47" s="525"/>
      <c r="F47" s="525"/>
      <c r="G47" s="525"/>
      <c r="H47" s="525"/>
      <c r="I47" s="525"/>
      <c r="J47" s="525"/>
      <c r="K47" s="525"/>
      <c r="L47" s="49"/>
      <c r="M47" s="49"/>
      <c r="N47" s="49"/>
      <c r="O47" s="49"/>
      <c r="P47" s="49"/>
      <c r="Q47" s="49"/>
      <c r="R47" s="49"/>
      <c r="S47" s="49"/>
      <c r="T47" s="49"/>
      <c r="U47" s="49"/>
      <c r="V47" s="49"/>
      <c r="W47" s="49"/>
      <c r="X47" s="49"/>
      <c r="Y47" s="49"/>
      <c r="Z47" s="49"/>
      <c r="AA47" s="49"/>
      <c r="AB47" s="49"/>
      <c r="AC47" s="49"/>
      <c r="AD47" s="49"/>
      <c r="AE47" s="49"/>
    </row>
    <row r="48" spans="1:31">
      <c r="A48" s="49"/>
      <c r="B48" s="49"/>
      <c r="C48" s="525" t="s">
        <v>37</v>
      </c>
      <c r="D48" s="525"/>
      <c r="E48" s="525"/>
      <c r="F48" s="525"/>
      <c r="G48" s="525"/>
      <c r="H48" s="525"/>
      <c r="I48" s="525"/>
      <c r="J48" s="525"/>
      <c r="K48" s="525"/>
      <c r="L48" s="49"/>
      <c r="M48" s="49"/>
      <c r="N48" s="49"/>
      <c r="O48" s="49"/>
      <c r="P48" s="49"/>
      <c r="Q48" s="49"/>
      <c r="R48" s="49"/>
      <c r="S48" s="49"/>
      <c r="T48" s="49"/>
      <c r="U48" s="49"/>
      <c r="V48" s="49"/>
      <c r="W48" s="49"/>
      <c r="X48" s="49"/>
      <c r="Y48" s="49"/>
      <c r="Z48" s="49"/>
      <c r="AA48" s="49"/>
      <c r="AB48" s="49"/>
      <c r="AC48" s="49"/>
      <c r="AD48" s="49"/>
      <c r="AE48" s="49"/>
    </row>
    <row r="49" spans="1:31">
      <c r="A49" s="49"/>
      <c r="B49" s="49"/>
      <c r="C49" s="525" t="s">
        <v>38</v>
      </c>
      <c r="D49" s="525"/>
      <c r="E49" s="525"/>
      <c r="F49" s="525"/>
      <c r="G49" s="525"/>
      <c r="H49" s="525"/>
      <c r="I49" s="525"/>
      <c r="J49" s="525"/>
      <c r="K49" s="525"/>
      <c r="L49" s="49"/>
      <c r="M49" s="49"/>
      <c r="N49" s="49"/>
      <c r="O49" s="49"/>
      <c r="P49" s="49"/>
      <c r="Q49" s="49"/>
      <c r="R49" s="49"/>
      <c r="S49" s="49"/>
      <c r="T49" s="49"/>
      <c r="U49" s="49"/>
      <c r="V49" s="49"/>
      <c r="W49" s="49"/>
      <c r="X49" s="49"/>
      <c r="Y49" s="49"/>
      <c r="Z49" s="49"/>
      <c r="AA49" s="49"/>
      <c r="AB49" s="49"/>
      <c r="AC49" s="49"/>
      <c r="AD49" s="49"/>
      <c r="AE49" s="49"/>
    </row>
    <row r="50" spans="1:31" ht="15.75" thickBot="1">
      <c r="A50" s="49"/>
      <c r="B50" s="49"/>
      <c r="C50" s="525" t="s">
        <v>17</v>
      </c>
      <c r="D50" s="525"/>
      <c r="E50" s="525"/>
      <c r="F50" s="525"/>
      <c r="G50" s="525"/>
      <c r="H50" s="525"/>
      <c r="I50" s="525"/>
      <c r="J50" s="525"/>
      <c r="K50" s="525"/>
      <c r="L50" s="49"/>
      <c r="M50" s="49"/>
      <c r="N50" s="49"/>
      <c r="O50" s="49"/>
      <c r="P50" s="49"/>
      <c r="Q50" s="49"/>
      <c r="R50" s="49"/>
      <c r="S50" s="49"/>
      <c r="T50" s="49"/>
      <c r="U50" s="49"/>
      <c r="V50" s="49"/>
      <c r="W50" s="49"/>
      <c r="X50" s="49"/>
      <c r="Y50" s="49"/>
      <c r="Z50" s="49"/>
      <c r="AA50" s="49"/>
      <c r="AB50" s="49"/>
      <c r="AC50" s="49"/>
      <c r="AD50" s="49"/>
      <c r="AE50" s="49"/>
    </row>
    <row r="51" spans="1:31" ht="15.75" thickTop="1">
      <c r="A51" s="49"/>
      <c r="B51" s="49"/>
      <c r="C51" s="599" t="s">
        <v>39</v>
      </c>
      <c r="D51" s="600"/>
      <c r="E51" s="600"/>
      <c r="F51" s="600"/>
      <c r="G51" s="600"/>
      <c r="H51" s="600"/>
      <c r="I51" s="601"/>
      <c r="J51" s="525"/>
      <c r="K51" s="525"/>
      <c r="L51" s="49"/>
      <c r="M51" s="49"/>
      <c r="N51" s="49"/>
      <c r="O51" s="49"/>
      <c r="P51" s="49"/>
      <c r="Q51" s="49"/>
      <c r="R51" s="49"/>
      <c r="S51" s="49"/>
      <c r="T51" s="49"/>
      <c r="U51" s="49"/>
      <c r="V51" s="49"/>
      <c r="W51" s="49"/>
      <c r="X51" s="49"/>
      <c r="Y51" s="49"/>
      <c r="Z51" s="49"/>
      <c r="AA51" s="49"/>
      <c r="AB51" s="49"/>
      <c r="AC51" s="49"/>
      <c r="AD51" s="49"/>
      <c r="AE51" s="49"/>
    </row>
    <row r="52" spans="1:31" ht="15.75" thickBot="1">
      <c r="A52" s="49"/>
      <c r="B52" s="49"/>
      <c r="C52" s="526"/>
      <c r="D52" s="527" t="s">
        <v>40</v>
      </c>
      <c r="E52" s="527" t="s">
        <v>41</v>
      </c>
      <c r="F52" s="528" t="s">
        <v>42</v>
      </c>
      <c r="G52" s="527" t="s">
        <v>43</v>
      </c>
      <c r="H52" s="527" t="s">
        <v>44</v>
      </c>
      <c r="I52" s="529" t="s">
        <v>45</v>
      </c>
      <c r="J52" s="525"/>
      <c r="K52" s="525"/>
      <c r="L52" s="49"/>
      <c r="M52" s="49"/>
      <c r="N52" s="49"/>
      <c r="O52" s="49"/>
      <c r="P52" s="49"/>
      <c r="Q52" s="49"/>
      <c r="R52" s="49"/>
      <c r="S52" s="49"/>
      <c r="T52" s="49"/>
      <c r="U52" s="49"/>
      <c r="V52" s="49"/>
      <c r="W52" s="49"/>
      <c r="X52" s="49"/>
      <c r="Y52" s="49"/>
      <c r="Z52" s="49"/>
      <c r="AA52" s="49"/>
      <c r="AB52" s="49"/>
      <c r="AC52" s="49"/>
      <c r="AD52" s="49"/>
      <c r="AE52" s="49"/>
    </row>
    <row r="53" spans="1:31" ht="111" customHeight="1" thickTop="1" thickBot="1">
      <c r="A53" s="49"/>
      <c r="B53" s="49"/>
      <c r="C53" s="557">
        <v>4</v>
      </c>
      <c r="D53" s="545" t="s">
        <v>46</v>
      </c>
      <c r="E53" s="545" t="s">
        <v>47</v>
      </c>
      <c r="F53" s="546" t="s">
        <v>48</v>
      </c>
      <c r="G53" s="545" t="s">
        <v>49</v>
      </c>
      <c r="H53" s="546" t="s">
        <v>50</v>
      </c>
      <c r="I53" s="545" t="s">
        <v>51</v>
      </c>
      <c r="J53" s="525"/>
      <c r="K53" s="525"/>
      <c r="L53" s="49"/>
      <c r="M53" s="49"/>
      <c r="N53" s="49"/>
      <c r="O53" s="49"/>
      <c r="P53" s="49"/>
      <c r="Q53" s="49"/>
      <c r="R53" s="49"/>
      <c r="S53" s="49"/>
      <c r="T53" s="49"/>
      <c r="U53" s="49"/>
      <c r="V53" s="49"/>
      <c r="W53" s="49"/>
      <c r="X53" s="49"/>
      <c r="Y53" s="49"/>
      <c r="Z53" s="49"/>
      <c r="AA53" s="49"/>
      <c r="AB53" s="49"/>
      <c r="AC53" s="49"/>
      <c r="AD53" s="49"/>
      <c r="AE53" s="49"/>
    </row>
    <row r="54" spans="1:31" ht="90" customHeight="1" thickTop="1" thickBot="1">
      <c r="A54" s="49"/>
      <c r="B54" s="49"/>
      <c r="C54" s="558">
        <v>3</v>
      </c>
      <c r="D54" s="547" t="s">
        <v>52</v>
      </c>
      <c r="E54" s="548" t="s">
        <v>53</v>
      </c>
      <c r="F54" s="547" t="s">
        <v>54</v>
      </c>
      <c r="G54" s="548" t="s">
        <v>55</v>
      </c>
      <c r="H54" s="547" t="s">
        <v>56</v>
      </c>
      <c r="I54" s="548" t="s">
        <v>57</v>
      </c>
      <c r="J54" s="525"/>
      <c r="K54" s="525"/>
      <c r="L54" s="49"/>
      <c r="M54" s="49"/>
      <c r="N54" s="49"/>
      <c r="O54" s="49"/>
      <c r="P54" s="49"/>
      <c r="Q54" s="49"/>
      <c r="R54" s="49"/>
      <c r="S54" s="49"/>
      <c r="T54" s="49"/>
      <c r="U54" s="49"/>
      <c r="V54" s="49"/>
      <c r="W54" s="49"/>
      <c r="X54" s="49"/>
      <c r="Y54" s="49"/>
      <c r="Z54" s="49"/>
      <c r="AA54" s="49"/>
      <c r="AB54" s="49"/>
      <c r="AC54" s="49"/>
      <c r="AD54" s="49"/>
      <c r="AE54" s="49"/>
    </row>
    <row r="55" spans="1:31" ht="102" customHeight="1" thickTop="1" thickBot="1">
      <c r="A55" s="49"/>
      <c r="B55" s="49"/>
      <c r="C55" s="559">
        <v>2</v>
      </c>
      <c r="D55" s="549" t="s">
        <v>58</v>
      </c>
      <c r="E55" s="550" t="s">
        <v>59</v>
      </c>
      <c r="F55" s="549" t="s">
        <v>60</v>
      </c>
      <c r="G55" s="550" t="s">
        <v>61</v>
      </c>
      <c r="H55" s="549" t="s">
        <v>62</v>
      </c>
      <c r="I55" s="550" t="s">
        <v>63</v>
      </c>
      <c r="J55" s="530"/>
      <c r="K55" s="525"/>
      <c r="L55" s="49"/>
      <c r="M55" s="49"/>
      <c r="N55" s="49"/>
      <c r="O55" s="49"/>
      <c r="P55" s="49"/>
      <c r="Q55" s="49"/>
      <c r="R55" s="49"/>
      <c r="S55" s="49"/>
      <c r="T55" s="49"/>
      <c r="U55" s="49"/>
      <c r="V55" s="49"/>
      <c r="W55" s="49"/>
      <c r="X55" s="49"/>
      <c r="Y55" s="49"/>
      <c r="Z55" s="49"/>
      <c r="AA55" s="49"/>
      <c r="AB55" s="49"/>
      <c r="AC55" s="49"/>
      <c r="AD55" s="49"/>
      <c r="AE55" s="49"/>
    </row>
    <row r="56" spans="1:31" ht="123" customHeight="1" thickTop="1" thickBot="1">
      <c r="A56" s="49"/>
      <c r="B56" s="49"/>
      <c r="C56" s="560">
        <v>1</v>
      </c>
      <c r="D56" s="551" t="s">
        <v>64</v>
      </c>
      <c r="E56" s="552" t="s">
        <v>65</v>
      </c>
      <c r="F56" s="553" t="s">
        <v>66</v>
      </c>
      <c r="G56" s="552" t="s">
        <v>67</v>
      </c>
      <c r="H56" s="553" t="s">
        <v>68</v>
      </c>
      <c r="I56" s="552" t="s">
        <v>69</v>
      </c>
      <c r="J56" s="525"/>
      <c r="K56" s="525"/>
      <c r="L56" s="49"/>
      <c r="M56" s="49"/>
      <c r="N56" s="49"/>
      <c r="O56" s="49"/>
      <c r="P56" s="49"/>
      <c r="Q56" s="49"/>
      <c r="R56" s="49"/>
      <c r="S56" s="49"/>
      <c r="T56" s="49"/>
      <c r="U56" s="49"/>
      <c r="V56" s="49"/>
      <c r="W56" s="49"/>
      <c r="X56" s="49"/>
      <c r="Y56" s="49"/>
      <c r="Z56" s="49"/>
      <c r="AA56" s="49"/>
      <c r="AB56" s="49"/>
      <c r="AC56" s="49"/>
      <c r="AD56" s="49"/>
      <c r="AE56" s="49"/>
    </row>
    <row r="57" spans="1:31" ht="120" customHeight="1" thickTop="1" thickBot="1">
      <c r="A57" s="49"/>
      <c r="B57" s="49"/>
      <c r="C57" s="561">
        <v>0</v>
      </c>
      <c r="D57" s="554" t="s">
        <v>70</v>
      </c>
      <c r="E57" s="555" t="s">
        <v>71</v>
      </c>
      <c r="F57" s="556" t="s">
        <v>72</v>
      </c>
      <c r="G57" s="555" t="s">
        <v>73</v>
      </c>
      <c r="H57" s="556" t="s">
        <v>74</v>
      </c>
      <c r="I57" s="555" t="s">
        <v>75</v>
      </c>
      <c r="J57" s="525"/>
      <c r="K57" s="525"/>
      <c r="L57" s="49"/>
      <c r="M57" s="49"/>
      <c r="N57" s="49"/>
      <c r="O57" s="49"/>
      <c r="P57" s="49"/>
      <c r="Q57" s="49"/>
      <c r="R57" s="49"/>
      <c r="S57" s="49"/>
      <c r="T57" s="49"/>
      <c r="U57" s="49"/>
      <c r="V57" s="49"/>
      <c r="W57" s="49"/>
      <c r="X57" s="49"/>
      <c r="Y57" s="49"/>
      <c r="Z57" s="49"/>
      <c r="AA57" s="49"/>
      <c r="AB57" s="49"/>
      <c r="AC57" s="49"/>
      <c r="AD57" s="49"/>
      <c r="AE57" s="49"/>
    </row>
    <row r="58" spans="1:31" ht="15.75" thickTop="1">
      <c r="A58" s="49"/>
      <c r="B58" s="49"/>
      <c r="C58" s="525"/>
      <c r="D58" s="525"/>
      <c r="E58" s="525"/>
      <c r="F58" s="525"/>
      <c r="G58" s="525"/>
      <c r="H58" s="525"/>
      <c r="I58" s="525"/>
      <c r="J58" s="525"/>
      <c r="K58" s="525"/>
      <c r="L58" s="49"/>
      <c r="M58" s="49"/>
      <c r="N58" s="49"/>
      <c r="O58" s="49"/>
      <c r="P58" s="49"/>
      <c r="Q58" s="49"/>
      <c r="R58" s="49"/>
      <c r="S58" s="49"/>
      <c r="T58" s="49"/>
      <c r="U58" s="49"/>
      <c r="V58" s="49"/>
      <c r="W58" s="49"/>
      <c r="X58" s="49"/>
      <c r="Y58" s="49"/>
      <c r="Z58" s="49"/>
      <c r="AA58" s="49"/>
      <c r="AB58" s="49"/>
      <c r="AC58" s="49"/>
      <c r="AD58" s="49"/>
      <c r="AE58" s="49"/>
    </row>
    <row r="59" spans="1:31">
      <c r="A59" s="49"/>
      <c r="B59" s="49"/>
      <c r="C59" s="397" t="s">
        <v>76</v>
      </c>
      <c r="D59" s="525"/>
      <c r="E59" s="525"/>
      <c r="F59" s="525"/>
      <c r="G59" s="525"/>
      <c r="H59" s="525"/>
      <c r="I59" s="525"/>
      <c r="J59" s="525"/>
      <c r="K59" s="525"/>
      <c r="L59" s="49"/>
      <c r="M59" s="49"/>
      <c r="N59" s="49"/>
      <c r="O59" s="49"/>
      <c r="P59" s="49"/>
      <c r="Q59" s="49"/>
      <c r="R59" s="49"/>
      <c r="S59" s="49"/>
      <c r="T59" s="49"/>
      <c r="U59" s="49"/>
      <c r="V59" s="49"/>
      <c r="W59" s="49"/>
      <c r="X59" s="49"/>
      <c r="Y59" s="49"/>
      <c r="Z59" s="49"/>
      <c r="AA59" s="49"/>
      <c r="AB59" s="49"/>
      <c r="AC59" s="49"/>
      <c r="AD59" s="49"/>
      <c r="AE59" s="49"/>
    </row>
    <row r="60" spans="1:31">
      <c r="A60" s="49"/>
      <c r="B60" s="49"/>
      <c r="C60" s="525" t="s">
        <v>77</v>
      </c>
      <c r="D60" s="525"/>
      <c r="E60" s="525"/>
      <c r="F60" s="525"/>
      <c r="G60" s="525"/>
      <c r="H60" s="525"/>
      <c r="I60" s="525"/>
      <c r="J60" s="525"/>
      <c r="K60" s="525"/>
      <c r="L60" s="49"/>
      <c r="M60" s="49"/>
      <c r="N60" s="49"/>
      <c r="O60" s="49"/>
      <c r="P60" s="49"/>
      <c r="Q60" s="49"/>
      <c r="R60" s="49"/>
      <c r="S60" s="49"/>
      <c r="T60" s="49"/>
      <c r="U60" s="49"/>
      <c r="V60" s="49"/>
      <c r="W60" s="49"/>
      <c r="X60" s="49"/>
      <c r="Y60" s="49"/>
      <c r="Z60" s="49"/>
      <c r="AA60" s="49"/>
      <c r="AB60" s="49"/>
      <c r="AC60" s="49"/>
      <c r="AD60" s="49"/>
      <c r="AE60" s="49"/>
    </row>
    <row r="61" spans="1:31">
      <c r="A61" s="49"/>
      <c r="B61" s="49"/>
      <c r="C61" s="525" t="s">
        <v>78</v>
      </c>
      <c r="D61" s="525"/>
      <c r="E61" s="525"/>
      <c r="F61" s="525"/>
      <c r="G61" s="525"/>
      <c r="H61" s="525"/>
      <c r="I61" s="525"/>
      <c r="J61" s="525"/>
      <c r="K61" s="525"/>
      <c r="L61" s="49"/>
      <c r="M61" s="49"/>
      <c r="N61" s="49"/>
      <c r="O61" s="49"/>
      <c r="P61" s="49"/>
      <c r="Q61" s="49"/>
      <c r="R61" s="49"/>
      <c r="S61" s="49"/>
      <c r="T61" s="49"/>
      <c r="U61" s="49"/>
      <c r="V61" s="49"/>
      <c r="W61" s="49"/>
      <c r="X61" s="49"/>
      <c r="Y61" s="49"/>
      <c r="Z61" s="49"/>
      <c r="AA61" s="49"/>
      <c r="AB61" s="49"/>
      <c r="AC61" s="49"/>
      <c r="AD61" s="49"/>
      <c r="AE61" s="49"/>
    </row>
    <row r="62" spans="1:31">
      <c r="A62" s="49"/>
      <c r="B62" s="49"/>
      <c r="C62" s="525" t="s">
        <v>17</v>
      </c>
      <c r="D62" s="525"/>
      <c r="E62" s="525"/>
      <c r="F62" s="525"/>
      <c r="G62" s="525"/>
      <c r="H62" s="525"/>
      <c r="I62" s="525"/>
      <c r="J62" s="525"/>
      <c r="K62" s="525"/>
      <c r="L62" s="49"/>
      <c r="M62" s="49"/>
      <c r="N62" s="49"/>
      <c r="O62" s="49"/>
      <c r="P62" s="49"/>
      <c r="Q62" s="49"/>
      <c r="R62" s="49"/>
      <c r="S62" s="49"/>
      <c r="T62" s="49"/>
      <c r="U62" s="49"/>
      <c r="V62" s="49"/>
      <c r="W62" s="49"/>
      <c r="X62" s="49"/>
      <c r="Y62" s="49"/>
      <c r="Z62" s="49"/>
      <c r="AA62" s="49"/>
      <c r="AB62" s="49"/>
      <c r="AC62" s="49"/>
      <c r="AD62" s="49"/>
      <c r="AE62" s="49"/>
    </row>
    <row r="63" spans="1:31">
      <c r="A63" s="49"/>
      <c r="B63" s="49"/>
      <c r="C63" s="525"/>
      <c r="D63" s="525"/>
      <c r="E63" s="525"/>
      <c r="F63" s="525"/>
      <c r="G63" s="525"/>
      <c r="H63" s="525"/>
      <c r="I63" s="525"/>
      <c r="J63" s="525"/>
      <c r="K63" s="525"/>
      <c r="L63" s="49"/>
      <c r="M63" s="49"/>
      <c r="N63" s="49"/>
      <c r="O63" s="49"/>
      <c r="P63" s="49"/>
      <c r="Q63" s="49"/>
      <c r="R63" s="49"/>
      <c r="S63" s="49"/>
      <c r="T63" s="49"/>
      <c r="U63" s="49"/>
      <c r="V63" s="49"/>
      <c r="W63" s="49"/>
      <c r="X63" s="49"/>
      <c r="Y63" s="49"/>
      <c r="Z63" s="49"/>
      <c r="AA63" s="49"/>
      <c r="AB63" s="49"/>
      <c r="AC63" s="49"/>
      <c r="AD63" s="49"/>
      <c r="AE63" s="49"/>
    </row>
    <row r="64" spans="1:31">
      <c r="A64" s="49"/>
      <c r="B64" s="49"/>
      <c r="C64" s="397" t="s">
        <v>79</v>
      </c>
      <c r="D64" s="525"/>
      <c r="E64" s="525"/>
      <c r="F64" s="525"/>
      <c r="G64" s="525"/>
      <c r="H64" s="525"/>
      <c r="I64" s="525"/>
      <c r="J64" s="525"/>
      <c r="K64" s="525"/>
      <c r="L64" s="49"/>
      <c r="M64" s="49"/>
      <c r="N64" s="49"/>
      <c r="O64" s="49"/>
      <c r="P64" s="49"/>
      <c r="Q64" s="49"/>
      <c r="R64" s="49"/>
      <c r="S64" s="49"/>
      <c r="T64" s="49"/>
      <c r="U64" s="49"/>
      <c r="V64" s="49"/>
      <c r="W64" s="49"/>
      <c r="X64" s="49"/>
      <c r="Y64" s="49"/>
      <c r="Z64" s="49"/>
      <c r="AA64" s="49"/>
      <c r="AB64" s="49"/>
      <c r="AC64" s="49"/>
      <c r="AD64" s="49"/>
      <c r="AE64" s="49"/>
    </row>
    <row r="65" spans="1:31">
      <c r="A65" s="49"/>
      <c r="B65" s="49"/>
      <c r="C65" s="525" t="s">
        <v>80</v>
      </c>
      <c r="D65" s="525"/>
      <c r="E65" s="525"/>
      <c r="F65" s="525"/>
      <c r="G65" s="525"/>
      <c r="H65" s="525"/>
      <c r="I65" s="525"/>
      <c r="J65" s="525"/>
      <c r="K65" s="525"/>
      <c r="L65" s="49"/>
      <c r="M65" s="49"/>
      <c r="N65" s="49"/>
      <c r="O65" s="49"/>
      <c r="P65" s="49"/>
      <c r="Q65" s="49"/>
      <c r="R65" s="49"/>
      <c r="S65" s="49"/>
      <c r="T65" s="49"/>
      <c r="U65" s="49"/>
      <c r="V65" s="49"/>
      <c r="W65" s="49"/>
      <c r="X65" s="49"/>
      <c r="Y65" s="49"/>
      <c r="Z65" s="49"/>
      <c r="AA65" s="49"/>
      <c r="AB65" s="49"/>
      <c r="AC65" s="49"/>
      <c r="AD65" s="49"/>
      <c r="AE65" s="49"/>
    </row>
    <row r="66" spans="1:31">
      <c r="A66" s="49"/>
      <c r="B66" s="49"/>
      <c r="C66" s="525" t="s">
        <v>81</v>
      </c>
      <c r="D66" s="525"/>
      <c r="E66" s="525"/>
      <c r="F66" s="525"/>
      <c r="G66" s="525"/>
      <c r="H66" s="525"/>
      <c r="I66" s="525"/>
      <c r="J66" s="525"/>
      <c r="K66" s="525"/>
      <c r="L66" s="49"/>
      <c r="M66" s="49"/>
      <c r="N66" s="49"/>
      <c r="O66" s="49"/>
      <c r="P66" s="49"/>
      <c r="Q66" s="49"/>
      <c r="R66" s="49"/>
      <c r="S66" s="49"/>
      <c r="T66" s="49"/>
      <c r="U66" s="49"/>
      <c r="V66" s="49"/>
      <c r="W66" s="49"/>
      <c r="X66" s="49"/>
      <c r="Y66" s="49"/>
      <c r="Z66" s="49"/>
      <c r="AA66" s="49"/>
      <c r="AB66" s="49"/>
      <c r="AC66" s="49"/>
      <c r="AD66" s="49"/>
      <c r="AE66" s="49"/>
    </row>
    <row r="67" spans="1:31">
      <c r="A67" s="49"/>
      <c r="B67" s="49"/>
      <c r="C67" s="525" t="s">
        <v>82</v>
      </c>
      <c r="D67" s="525"/>
      <c r="E67" s="525"/>
      <c r="F67" s="525"/>
      <c r="G67" s="525"/>
      <c r="H67" s="525"/>
      <c r="I67" s="525"/>
      <c r="J67" s="525"/>
      <c r="K67" s="525"/>
      <c r="L67" s="49"/>
      <c r="M67" s="49"/>
      <c r="N67" s="49"/>
      <c r="O67" s="49"/>
      <c r="P67" s="49"/>
      <c r="Q67" s="49"/>
      <c r="R67" s="49"/>
      <c r="S67" s="49"/>
      <c r="T67" s="49"/>
      <c r="U67" s="49"/>
      <c r="V67" s="49"/>
      <c r="W67" s="49"/>
      <c r="X67" s="49"/>
      <c r="Y67" s="49"/>
      <c r="Z67" s="49"/>
      <c r="AA67" s="49"/>
      <c r="AB67" s="49"/>
      <c r="AC67" s="49"/>
      <c r="AD67" s="49"/>
      <c r="AE67" s="49"/>
    </row>
    <row r="68" spans="1:31">
      <c r="A68" s="49"/>
      <c r="B68" s="49"/>
      <c r="C68" s="525" t="s">
        <v>83</v>
      </c>
      <c r="D68" s="525"/>
      <c r="E68" s="525"/>
      <c r="F68" s="525"/>
      <c r="G68" s="525"/>
      <c r="H68" s="525"/>
      <c r="I68" s="525"/>
      <c r="J68" s="525"/>
      <c r="K68" s="525"/>
      <c r="L68" s="49"/>
      <c r="M68" s="49"/>
      <c r="N68" s="49"/>
      <c r="O68" s="49"/>
      <c r="P68" s="49"/>
      <c r="Q68" s="49"/>
      <c r="R68" s="49"/>
      <c r="S68" s="49"/>
      <c r="T68" s="49"/>
      <c r="U68" s="49"/>
      <c r="V68" s="49"/>
      <c r="W68" s="49"/>
      <c r="X68" s="49"/>
      <c r="Y68" s="49"/>
      <c r="Z68" s="49"/>
      <c r="AA68" s="49"/>
      <c r="AB68" s="49"/>
      <c r="AC68" s="49"/>
      <c r="AD68" s="49"/>
      <c r="AE68" s="49"/>
    </row>
    <row r="69" spans="1:31">
      <c r="A69" s="49"/>
      <c r="B69" s="49"/>
      <c r="C69" s="525" t="s">
        <v>84</v>
      </c>
      <c r="D69" s="525"/>
      <c r="E69" s="525"/>
      <c r="F69" s="525"/>
      <c r="G69" s="525"/>
      <c r="H69" s="525"/>
      <c r="I69" s="525"/>
      <c r="J69" s="525"/>
      <c r="K69" s="525"/>
      <c r="L69" s="49"/>
      <c r="M69" s="49"/>
      <c r="N69" s="49"/>
      <c r="O69" s="49"/>
      <c r="P69" s="49"/>
      <c r="Q69" s="49"/>
      <c r="R69" s="49"/>
      <c r="S69" s="49"/>
      <c r="T69" s="49"/>
      <c r="U69" s="49"/>
      <c r="V69" s="49"/>
      <c r="W69" s="49"/>
      <c r="X69" s="49"/>
      <c r="Y69" s="49"/>
      <c r="Z69" s="49"/>
      <c r="AA69" s="49"/>
      <c r="AB69" s="49"/>
      <c r="AC69" s="49"/>
      <c r="AD69" s="49"/>
      <c r="AE69" s="49"/>
    </row>
    <row r="70" spans="1:31">
      <c r="A70" s="49"/>
      <c r="B70" s="49"/>
      <c r="C70" s="525" t="s">
        <v>85</v>
      </c>
      <c r="D70" s="525"/>
      <c r="E70" s="525"/>
      <c r="F70" s="525"/>
      <c r="G70" s="525"/>
      <c r="H70" s="525"/>
      <c r="I70" s="525"/>
      <c r="J70" s="525"/>
      <c r="K70" s="525"/>
      <c r="L70" s="49"/>
      <c r="M70" s="49"/>
      <c r="N70" s="49"/>
      <c r="O70" s="49"/>
      <c r="P70" s="49"/>
      <c r="Q70" s="49"/>
      <c r="R70" s="49"/>
      <c r="S70" s="49"/>
      <c r="T70" s="49"/>
      <c r="U70" s="49"/>
      <c r="V70" s="49"/>
      <c r="W70" s="49"/>
      <c r="X70" s="49"/>
      <c r="Y70" s="49"/>
      <c r="Z70" s="49"/>
      <c r="AA70" s="49"/>
      <c r="AB70" s="49"/>
      <c r="AC70" s="49"/>
      <c r="AD70" s="49"/>
      <c r="AE70" s="49"/>
    </row>
    <row r="71" spans="1:31">
      <c r="A71" s="49"/>
      <c r="B71" s="49"/>
      <c r="C71" s="525"/>
      <c r="D71" s="525"/>
      <c r="E71" s="525"/>
      <c r="F71" s="525"/>
      <c r="G71" s="525"/>
      <c r="H71" s="525"/>
      <c r="I71" s="525"/>
      <c r="J71" s="525"/>
      <c r="K71" s="525"/>
      <c r="L71" s="49"/>
      <c r="M71" s="49"/>
      <c r="N71" s="49"/>
      <c r="O71" s="49"/>
      <c r="P71" s="49"/>
      <c r="Q71" s="49"/>
      <c r="R71" s="49"/>
      <c r="S71" s="49"/>
      <c r="T71" s="49"/>
      <c r="U71" s="49"/>
      <c r="V71" s="49"/>
      <c r="W71" s="49"/>
      <c r="X71" s="49"/>
      <c r="Y71" s="49"/>
      <c r="Z71" s="49"/>
      <c r="AA71" s="49"/>
      <c r="AB71" s="49"/>
      <c r="AC71" s="49"/>
      <c r="AD71" s="49"/>
      <c r="AE71" s="49"/>
    </row>
    <row r="72" spans="1:31">
      <c r="A72" s="49"/>
      <c r="B72" s="49"/>
      <c r="C72" s="397" t="s">
        <v>86</v>
      </c>
      <c r="D72" s="525"/>
      <c r="E72" s="525"/>
      <c r="F72" s="525"/>
      <c r="G72" s="525"/>
      <c r="H72" s="525"/>
      <c r="I72" s="525"/>
      <c r="J72" s="525"/>
      <c r="K72" s="525"/>
      <c r="L72" s="49"/>
      <c r="M72" s="49"/>
      <c r="N72" s="49"/>
      <c r="O72" s="49"/>
      <c r="P72" s="49"/>
      <c r="Q72" s="49"/>
      <c r="R72" s="49"/>
      <c r="S72" s="49"/>
      <c r="T72" s="49"/>
      <c r="U72" s="49"/>
      <c r="V72" s="49"/>
      <c r="W72" s="49"/>
      <c r="X72" s="49"/>
      <c r="Y72" s="49"/>
      <c r="Z72" s="49"/>
      <c r="AA72" s="49"/>
      <c r="AB72" s="49"/>
      <c r="AC72" s="49"/>
      <c r="AD72" s="49"/>
      <c r="AE72" s="49"/>
    </row>
    <row r="73" spans="1:31">
      <c r="A73" s="49"/>
      <c r="B73" s="49"/>
      <c r="C73" s="525" t="s">
        <v>87</v>
      </c>
      <c r="D73" s="525"/>
      <c r="E73" s="525"/>
      <c r="F73" s="525"/>
      <c r="G73" s="525"/>
      <c r="H73" s="525"/>
      <c r="I73" s="525"/>
      <c r="J73" s="525"/>
      <c r="K73" s="525"/>
      <c r="L73" s="49"/>
      <c r="M73" s="49"/>
      <c r="N73" s="49"/>
      <c r="O73" s="49"/>
      <c r="P73" s="49"/>
      <c r="Q73" s="49"/>
      <c r="R73" s="49"/>
      <c r="S73" s="49"/>
      <c r="T73" s="49"/>
      <c r="U73" s="49"/>
      <c r="V73" s="49"/>
      <c r="W73" s="49"/>
      <c r="X73" s="49"/>
      <c r="Y73" s="49"/>
      <c r="Z73" s="49"/>
      <c r="AA73" s="49"/>
      <c r="AB73" s="49"/>
      <c r="AC73" s="49"/>
      <c r="AD73" s="49"/>
      <c r="AE73" s="49"/>
    </row>
    <row r="74" spans="1:31">
      <c r="A74" s="49"/>
      <c r="B74" s="49"/>
      <c r="C74" s="525" t="s">
        <v>88</v>
      </c>
      <c r="D74" s="525"/>
      <c r="E74" s="525"/>
      <c r="F74" s="525"/>
      <c r="G74" s="525"/>
      <c r="H74" s="525"/>
      <c r="I74" s="525"/>
      <c r="J74" s="525"/>
      <c r="K74" s="525"/>
      <c r="L74" s="49"/>
      <c r="M74" s="49"/>
      <c r="N74" s="49"/>
      <c r="O74" s="49"/>
      <c r="P74" s="49"/>
      <c r="Q74" s="49"/>
      <c r="R74" s="49"/>
      <c r="S74" s="49"/>
      <c r="T74" s="49"/>
      <c r="U74" s="49"/>
      <c r="V74" s="49"/>
      <c r="W74" s="49"/>
      <c r="X74" s="49"/>
      <c r="Y74" s="49"/>
      <c r="Z74" s="49"/>
      <c r="AA74" s="49"/>
      <c r="AB74" s="49"/>
      <c r="AC74" s="49"/>
      <c r="AD74" s="49"/>
      <c r="AE74" s="49"/>
    </row>
    <row r="75" spans="1:31">
      <c r="A75" s="49"/>
      <c r="B75" s="49"/>
      <c r="C75" s="525" t="s">
        <v>89</v>
      </c>
      <c r="D75" s="525"/>
      <c r="E75" s="525"/>
      <c r="F75" s="525"/>
      <c r="G75" s="525"/>
      <c r="H75" s="525"/>
      <c r="I75" s="525"/>
      <c r="J75" s="525"/>
      <c r="K75" s="525"/>
      <c r="L75" s="49"/>
      <c r="M75" s="49"/>
      <c r="N75" s="49"/>
      <c r="O75" s="49"/>
      <c r="P75" s="49"/>
      <c r="Q75" s="49"/>
      <c r="R75" s="49"/>
      <c r="S75" s="49"/>
      <c r="T75" s="49"/>
      <c r="U75" s="49"/>
      <c r="V75" s="49"/>
      <c r="W75" s="49"/>
      <c r="X75" s="49"/>
      <c r="Y75" s="49"/>
      <c r="Z75" s="49"/>
      <c r="AA75" s="49"/>
      <c r="AB75" s="49"/>
      <c r="AC75" s="49"/>
      <c r="AD75" s="49"/>
      <c r="AE75" s="49"/>
    </row>
    <row r="76" spans="1:31">
      <c r="A76" s="49"/>
      <c r="B76" s="49"/>
      <c r="C76" s="525"/>
      <c r="D76" s="525"/>
      <c r="E76" s="525"/>
      <c r="F76" s="525"/>
      <c r="G76" s="525"/>
      <c r="H76" s="525"/>
      <c r="I76" s="525"/>
      <c r="J76" s="525"/>
      <c r="K76" s="525"/>
      <c r="L76" s="49"/>
      <c r="M76" s="49"/>
      <c r="N76" s="49"/>
      <c r="O76" s="49"/>
      <c r="P76" s="49"/>
      <c r="Q76" s="49"/>
      <c r="R76" s="49"/>
      <c r="S76" s="49"/>
      <c r="T76" s="49"/>
      <c r="U76" s="49"/>
      <c r="V76" s="49"/>
      <c r="W76" s="49"/>
      <c r="X76" s="49"/>
      <c r="Y76" s="49"/>
      <c r="Z76" s="49"/>
      <c r="AA76" s="49"/>
      <c r="AB76" s="49"/>
      <c r="AC76" s="49"/>
      <c r="AD76" s="49"/>
      <c r="AE76" s="49"/>
    </row>
    <row r="77" spans="1:31">
      <c r="A77" s="49"/>
      <c r="B77" s="49"/>
      <c r="C77" s="397" t="s">
        <v>90</v>
      </c>
      <c r="D77" s="525"/>
      <c r="E77" s="525"/>
      <c r="F77" s="525"/>
      <c r="G77" s="525"/>
      <c r="H77" s="525"/>
      <c r="I77" s="525"/>
      <c r="J77" s="525"/>
      <c r="K77" s="525"/>
      <c r="L77" s="49"/>
      <c r="M77" s="49"/>
      <c r="N77" s="49"/>
      <c r="O77" s="49"/>
      <c r="P77" s="49"/>
      <c r="Q77" s="49"/>
      <c r="R77" s="49"/>
      <c r="S77" s="49"/>
      <c r="T77" s="49"/>
      <c r="U77" s="49"/>
      <c r="V77" s="49"/>
      <c r="W77" s="49"/>
      <c r="X77" s="49"/>
      <c r="Y77" s="49"/>
      <c r="Z77" s="49"/>
      <c r="AA77" s="49"/>
      <c r="AB77" s="49"/>
      <c r="AC77" s="49"/>
      <c r="AD77" s="49"/>
      <c r="AE77" s="49"/>
    </row>
    <row r="78" spans="1:31">
      <c r="A78" s="49"/>
      <c r="B78" s="49"/>
      <c r="C78" s="525" t="s">
        <v>91</v>
      </c>
      <c r="D78" s="525"/>
      <c r="E78" s="525"/>
      <c r="F78" s="525"/>
      <c r="G78" s="525"/>
      <c r="H78" s="525"/>
      <c r="I78" s="525"/>
      <c r="J78" s="525"/>
      <c r="K78" s="525"/>
      <c r="L78" s="49"/>
      <c r="M78" s="49"/>
      <c r="N78" s="49"/>
      <c r="O78" s="49"/>
      <c r="P78" s="49"/>
      <c r="Q78" s="49"/>
      <c r="R78" s="49"/>
      <c r="S78" s="49"/>
      <c r="T78" s="49"/>
      <c r="U78" s="49"/>
      <c r="V78" s="49"/>
      <c r="W78" s="49"/>
      <c r="X78" s="49"/>
      <c r="Y78" s="49"/>
      <c r="Z78" s="49"/>
      <c r="AA78" s="49"/>
      <c r="AB78" s="49"/>
      <c r="AC78" s="49"/>
      <c r="AD78" s="49"/>
      <c r="AE78" s="49"/>
    </row>
    <row r="79" spans="1:31">
      <c r="A79" s="49"/>
      <c r="B79" s="49"/>
      <c r="C79" s="525"/>
      <c r="D79" s="525"/>
      <c r="E79" s="525"/>
      <c r="F79" s="525"/>
      <c r="G79" s="525"/>
      <c r="H79" s="525"/>
      <c r="I79" s="525"/>
      <c r="J79" s="525"/>
      <c r="K79" s="525"/>
      <c r="L79" s="49"/>
      <c r="M79" s="49"/>
      <c r="N79" s="49"/>
      <c r="O79" s="49"/>
      <c r="P79" s="49"/>
      <c r="Q79" s="49"/>
      <c r="R79" s="49"/>
      <c r="S79" s="49"/>
      <c r="T79" s="49"/>
      <c r="U79" s="49"/>
      <c r="V79" s="49"/>
      <c r="W79" s="49"/>
      <c r="X79" s="49"/>
      <c r="Y79" s="49"/>
      <c r="Z79" s="49"/>
      <c r="AA79" s="49"/>
      <c r="AB79" s="49"/>
      <c r="AC79" s="49"/>
      <c r="AD79" s="49"/>
      <c r="AE79" s="49"/>
    </row>
    <row r="80" spans="1:31">
      <c r="A80" s="49"/>
      <c r="B80" s="49"/>
      <c r="C80" s="397" t="s">
        <v>92</v>
      </c>
      <c r="D80" s="525"/>
      <c r="E80" s="525"/>
      <c r="F80" s="525"/>
      <c r="G80" s="525"/>
      <c r="H80" s="525"/>
      <c r="I80" s="525"/>
      <c r="J80" s="525"/>
      <c r="K80" s="525"/>
      <c r="L80" s="49"/>
      <c r="M80" s="49"/>
      <c r="N80" s="49"/>
      <c r="O80" s="49"/>
      <c r="P80" s="49"/>
      <c r="Q80" s="49"/>
      <c r="R80" s="49"/>
      <c r="S80" s="49"/>
      <c r="T80" s="49"/>
      <c r="U80" s="49"/>
      <c r="V80" s="49"/>
      <c r="W80" s="49"/>
      <c r="X80" s="49"/>
      <c r="Y80" s="49"/>
      <c r="Z80" s="49"/>
      <c r="AA80" s="49"/>
      <c r="AB80" s="49"/>
      <c r="AC80" s="49"/>
      <c r="AD80" s="49"/>
      <c r="AE80" s="49"/>
    </row>
    <row r="81" spans="1:31">
      <c r="A81" s="49"/>
      <c r="B81" s="49"/>
      <c r="C81" s="525" t="s">
        <v>93</v>
      </c>
      <c r="D81" s="525"/>
      <c r="E81" s="525"/>
      <c r="F81" s="525"/>
      <c r="G81" s="525"/>
      <c r="H81" s="525"/>
      <c r="I81" s="525"/>
      <c r="J81" s="525"/>
      <c r="K81" s="525"/>
      <c r="L81" s="49"/>
      <c r="M81" s="49"/>
      <c r="N81" s="49"/>
      <c r="O81" s="49"/>
      <c r="P81" s="49"/>
      <c r="Q81" s="49"/>
      <c r="R81" s="49"/>
      <c r="S81" s="49"/>
      <c r="T81" s="49"/>
      <c r="U81" s="49"/>
      <c r="V81" s="49"/>
      <c r="W81" s="49"/>
      <c r="X81" s="49"/>
      <c r="Y81" s="49"/>
      <c r="Z81" s="49"/>
      <c r="AA81" s="49"/>
      <c r="AB81" s="49"/>
      <c r="AC81" s="49"/>
      <c r="AD81" s="49"/>
      <c r="AE81" s="49"/>
    </row>
    <row r="82" spans="1:31">
      <c r="A82" s="49"/>
      <c r="B82" s="49"/>
      <c r="C82" s="525" t="s">
        <v>94</v>
      </c>
      <c r="D82" s="525"/>
      <c r="E82" s="525"/>
      <c r="F82" s="525"/>
      <c r="G82" s="525"/>
      <c r="H82" s="525"/>
      <c r="I82" s="525"/>
      <c r="J82" s="525"/>
      <c r="K82" s="525"/>
      <c r="L82" s="49"/>
      <c r="M82" s="49"/>
      <c r="N82" s="49"/>
      <c r="O82" s="49"/>
      <c r="P82" s="49"/>
      <c r="Q82" s="49"/>
      <c r="R82" s="49"/>
      <c r="S82" s="49"/>
      <c r="T82" s="49"/>
      <c r="U82" s="49"/>
      <c r="V82" s="49"/>
      <c r="W82" s="49"/>
      <c r="X82" s="49"/>
      <c r="Y82" s="49"/>
      <c r="Z82" s="49"/>
      <c r="AA82" s="49"/>
      <c r="AB82" s="49"/>
      <c r="AC82" s="49"/>
      <c r="AD82" s="49"/>
      <c r="AE82" s="49"/>
    </row>
    <row r="83" spans="1:31">
      <c r="A83" s="49"/>
      <c r="B83" s="49"/>
      <c r="C83" s="525" t="s">
        <v>95</v>
      </c>
      <c r="D83" s="525"/>
      <c r="E83" s="525"/>
      <c r="F83" s="525"/>
      <c r="G83" s="525"/>
      <c r="H83" s="525"/>
      <c r="I83" s="525"/>
      <c r="J83" s="525"/>
      <c r="K83" s="525"/>
      <c r="L83" s="49"/>
      <c r="M83" s="49"/>
      <c r="N83" s="49"/>
      <c r="O83" s="49"/>
      <c r="P83" s="49"/>
      <c r="Q83" s="49"/>
      <c r="R83" s="49"/>
      <c r="S83" s="49"/>
      <c r="T83" s="49"/>
      <c r="U83" s="49"/>
      <c r="V83" s="49"/>
      <c r="W83" s="49"/>
      <c r="X83" s="49"/>
      <c r="Y83" s="49"/>
      <c r="Z83" s="49"/>
      <c r="AA83" s="49"/>
      <c r="AB83" s="49"/>
      <c r="AC83" s="49"/>
      <c r="AD83" s="49"/>
      <c r="AE83" s="49"/>
    </row>
    <row r="84" spans="1:31">
      <c r="A84" s="49"/>
      <c r="B84" s="49"/>
      <c r="C84" s="525" t="s">
        <v>96</v>
      </c>
      <c r="D84" s="525"/>
      <c r="E84" s="525"/>
      <c r="F84" s="525"/>
      <c r="G84" s="525"/>
      <c r="H84" s="525"/>
      <c r="I84" s="525"/>
      <c r="J84" s="525"/>
      <c r="K84" s="525"/>
      <c r="L84" s="49"/>
      <c r="M84" s="49"/>
      <c r="N84" s="49"/>
      <c r="O84" s="49"/>
      <c r="P84" s="49"/>
      <c r="Q84" s="49"/>
      <c r="R84" s="49"/>
      <c r="S84" s="49"/>
      <c r="T84" s="49"/>
      <c r="U84" s="49"/>
      <c r="V84" s="49"/>
      <c r="W84" s="49"/>
      <c r="X84" s="49"/>
      <c r="Y84" s="49"/>
      <c r="Z84" s="49"/>
      <c r="AA84" s="49"/>
      <c r="AB84" s="49"/>
      <c r="AC84" s="49"/>
      <c r="AD84" s="49"/>
      <c r="AE84" s="49"/>
    </row>
    <row r="85" spans="1:31">
      <c r="A85" s="49"/>
      <c r="B85" s="49"/>
      <c r="C85" s="525" t="s">
        <v>97</v>
      </c>
      <c r="D85" s="525"/>
      <c r="E85" s="525"/>
      <c r="F85" s="525"/>
      <c r="G85" s="525"/>
      <c r="H85" s="525"/>
      <c r="I85" s="525"/>
      <c r="J85" s="525"/>
      <c r="K85" s="525"/>
      <c r="L85" s="49"/>
      <c r="M85" s="49"/>
      <c r="N85" s="49"/>
      <c r="O85" s="49"/>
      <c r="P85" s="49"/>
      <c r="Q85" s="49"/>
      <c r="R85" s="49"/>
      <c r="S85" s="49"/>
      <c r="T85" s="49"/>
      <c r="U85" s="49"/>
      <c r="V85" s="49"/>
      <c r="W85" s="49"/>
      <c r="X85" s="49"/>
      <c r="Y85" s="49"/>
      <c r="Z85" s="49"/>
      <c r="AA85" s="49"/>
      <c r="AB85" s="49"/>
      <c r="AC85" s="49"/>
      <c r="AD85" s="49"/>
      <c r="AE85" s="49"/>
    </row>
    <row r="86" spans="1:31">
      <c r="A86" s="49"/>
      <c r="B86" s="49"/>
      <c r="C86" s="525" t="s">
        <v>98</v>
      </c>
      <c r="D86" s="525"/>
      <c r="E86" s="525"/>
      <c r="F86" s="525"/>
      <c r="G86" s="525"/>
      <c r="H86" s="525"/>
      <c r="I86" s="525"/>
      <c r="J86" s="525"/>
      <c r="K86" s="525"/>
      <c r="L86" s="49"/>
      <c r="M86" s="49"/>
      <c r="N86" s="49"/>
      <c r="O86" s="49"/>
      <c r="P86" s="49"/>
      <c r="Q86" s="49"/>
      <c r="R86" s="49"/>
      <c r="S86" s="49"/>
      <c r="T86" s="49"/>
      <c r="U86" s="49"/>
      <c r="V86" s="49"/>
      <c r="W86" s="49"/>
      <c r="X86" s="49"/>
      <c r="Y86" s="49"/>
      <c r="Z86" s="49"/>
      <c r="AA86" s="49"/>
      <c r="AB86" s="49"/>
      <c r="AC86" s="49"/>
      <c r="AD86" s="49"/>
      <c r="AE86" s="49"/>
    </row>
    <row r="87" spans="1:31">
      <c r="A87" s="49"/>
      <c r="B87" s="49"/>
      <c r="D87" s="525"/>
      <c r="E87" s="525"/>
      <c r="F87" s="525"/>
      <c r="G87" s="525"/>
      <c r="H87" s="525"/>
      <c r="I87" s="525"/>
      <c r="J87" s="525"/>
      <c r="K87" s="525"/>
      <c r="L87" s="49"/>
      <c r="M87" s="49"/>
      <c r="N87" s="49"/>
      <c r="O87" s="49"/>
      <c r="P87" s="49"/>
      <c r="Q87" s="49"/>
      <c r="R87" s="49"/>
      <c r="S87" s="49"/>
      <c r="T87" s="49"/>
      <c r="U87" s="49"/>
      <c r="V87" s="49"/>
      <c r="W87" s="49"/>
      <c r="X87" s="49"/>
      <c r="Y87" s="49"/>
      <c r="Z87" s="49"/>
      <c r="AA87" s="49"/>
      <c r="AB87" s="49"/>
      <c r="AC87" s="49"/>
      <c r="AD87" s="49"/>
      <c r="AE87" s="49"/>
    </row>
    <row r="88" spans="1:31">
      <c r="A88" s="49"/>
      <c r="B88" s="49"/>
      <c r="C88" s="525"/>
      <c r="D88" s="525"/>
      <c r="E88" s="525"/>
      <c r="F88" s="525"/>
      <c r="G88" s="525"/>
      <c r="H88" s="525"/>
      <c r="I88" s="525"/>
      <c r="J88" s="525"/>
      <c r="K88" s="525"/>
      <c r="L88" s="49"/>
      <c r="M88" s="49"/>
      <c r="N88" s="49"/>
      <c r="O88" s="49"/>
      <c r="P88" s="49"/>
      <c r="Q88" s="49"/>
      <c r="R88" s="49"/>
      <c r="S88" s="49"/>
      <c r="T88" s="49"/>
      <c r="U88" s="49"/>
      <c r="V88" s="49"/>
      <c r="W88" s="49"/>
      <c r="X88" s="49"/>
      <c r="Y88" s="49"/>
      <c r="Z88" s="49"/>
      <c r="AA88" s="49"/>
      <c r="AB88" s="49"/>
      <c r="AC88" s="49"/>
      <c r="AD88" s="49"/>
      <c r="AE88" s="49"/>
    </row>
    <row r="89" spans="1:31">
      <c r="A89" s="49"/>
      <c r="B89" s="49"/>
      <c r="C89" s="525"/>
      <c r="D89" s="525"/>
      <c r="E89" s="525"/>
      <c r="F89" s="525"/>
      <c r="G89" s="525"/>
      <c r="H89" s="525"/>
      <c r="I89" s="525"/>
      <c r="J89" s="525"/>
      <c r="K89" s="525"/>
      <c r="L89" s="49"/>
      <c r="M89" s="49"/>
      <c r="N89" s="49"/>
      <c r="O89" s="49"/>
      <c r="P89" s="49"/>
      <c r="Q89" s="49"/>
      <c r="R89" s="49"/>
      <c r="S89" s="49"/>
      <c r="T89" s="49"/>
      <c r="U89" s="49"/>
      <c r="V89" s="49"/>
      <c r="W89" s="49"/>
      <c r="X89" s="49"/>
      <c r="Y89" s="49"/>
      <c r="Z89" s="49"/>
      <c r="AA89" s="49"/>
      <c r="AB89" s="49"/>
      <c r="AC89" s="49"/>
      <c r="AD89" s="49"/>
      <c r="AE89" s="49"/>
    </row>
    <row r="90" spans="1:31">
      <c r="A90" s="49"/>
      <c r="B90" s="49"/>
      <c r="C90" s="525"/>
      <c r="D90" s="525"/>
      <c r="E90" s="525"/>
      <c r="F90" s="525"/>
      <c r="G90" s="525"/>
      <c r="H90" s="525"/>
      <c r="I90" s="525"/>
      <c r="J90" s="525"/>
      <c r="K90" s="525"/>
      <c r="L90" s="49"/>
      <c r="M90" s="49"/>
      <c r="N90" s="49"/>
      <c r="O90" s="49"/>
      <c r="P90" s="49"/>
      <c r="Q90" s="49"/>
      <c r="R90" s="49"/>
      <c r="S90" s="49"/>
      <c r="T90" s="49"/>
      <c r="U90" s="49"/>
      <c r="V90" s="49"/>
      <c r="W90" s="49"/>
      <c r="X90" s="49"/>
      <c r="Y90" s="49"/>
      <c r="Z90" s="49"/>
      <c r="AA90" s="49"/>
      <c r="AB90" s="49"/>
      <c r="AC90" s="49"/>
      <c r="AD90" s="49"/>
      <c r="AE90" s="49"/>
    </row>
    <row r="91" spans="1:31">
      <c r="A91" s="49"/>
      <c r="B91" s="49"/>
      <c r="C91" s="525"/>
      <c r="D91" s="525"/>
      <c r="E91" s="525"/>
      <c r="F91" s="525"/>
      <c r="G91" s="525"/>
      <c r="H91" s="525"/>
      <c r="I91" s="525"/>
      <c r="J91" s="525"/>
      <c r="K91" s="525"/>
      <c r="L91" s="49"/>
      <c r="M91" s="49"/>
      <c r="N91" s="49"/>
      <c r="O91" s="49"/>
      <c r="P91" s="49"/>
      <c r="Q91" s="49"/>
      <c r="R91" s="49"/>
      <c r="S91" s="49"/>
      <c r="T91" s="49"/>
      <c r="U91" s="49"/>
      <c r="V91" s="49"/>
      <c r="W91" s="49"/>
      <c r="X91" s="49"/>
      <c r="Y91" s="49"/>
      <c r="Z91" s="49"/>
      <c r="AA91" s="49"/>
      <c r="AB91" s="49"/>
      <c r="AC91" s="49"/>
      <c r="AD91" s="49"/>
      <c r="AE91" s="49"/>
    </row>
    <row r="92" spans="1:31">
      <c r="A92" s="49"/>
      <c r="B92" s="49"/>
      <c r="C92" s="525"/>
      <c r="D92" s="525"/>
      <c r="E92" s="525"/>
      <c r="F92" s="525"/>
      <c r="G92" s="525"/>
      <c r="H92" s="525"/>
      <c r="I92" s="525"/>
      <c r="J92" s="525"/>
      <c r="K92" s="525"/>
      <c r="L92" s="49"/>
      <c r="M92" s="49"/>
      <c r="N92" s="49"/>
      <c r="O92" s="49"/>
      <c r="P92" s="49"/>
      <c r="Q92" s="49"/>
      <c r="R92" s="49"/>
      <c r="S92" s="49"/>
      <c r="T92" s="49"/>
      <c r="U92" s="49"/>
      <c r="V92" s="49"/>
      <c r="W92" s="49"/>
      <c r="X92" s="49"/>
      <c r="Y92" s="49"/>
      <c r="Z92" s="49"/>
      <c r="AA92" s="49"/>
      <c r="AB92" s="49"/>
      <c r="AC92" s="49"/>
      <c r="AD92" s="49"/>
      <c r="AE92" s="49"/>
    </row>
    <row r="93" spans="1:31">
      <c r="A93" s="49"/>
      <c r="B93" s="49"/>
      <c r="C93" s="525"/>
      <c r="D93" s="525"/>
      <c r="E93" s="525"/>
      <c r="F93" s="525"/>
      <c r="G93" s="525"/>
      <c r="H93" s="525"/>
      <c r="I93" s="525"/>
      <c r="J93" s="525"/>
      <c r="K93" s="525"/>
      <c r="L93" s="49"/>
      <c r="M93" s="49"/>
      <c r="N93" s="49"/>
      <c r="O93" s="49"/>
      <c r="P93" s="49"/>
      <c r="Q93" s="49"/>
      <c r="R93" s="49"/>
      <c r="S93" s="49"/>
      <c r="T93" s="49"/>
      <c r="U93" s="49"/>
      <c r="V93" s="49"/>
      <c r="W93" s="49"/>
      <c r="X93" s="49"/>
      <c r="Y93" s="49"/>
      <c r="Z93" s="49"/>
      <c r="AA93" s="49"/>
      <c r="AB93" s="49"/>
      <c r="AC93" s="49"/>
      <c r="AD93" s="49"/>
      <c r="AE93" s="49"/>
    </row>
    <row r="94" spans="1:31">
      <c r="A94" s="49"/>
      <c r="B94" s="49"/>
      <c r="C94" s="525"/>
      <c r="D94" s="525"/>
      <c r="E94" s="525"/>
      <c r="F94" s="525"/>
      <c r="G94" s="525"/>
      <c r="H94" s="525"/>
      <c r="I94" s="525"/>
      <c r="J94" s="525"/>
      <c r="K94" s="525"/>
      <c r="L94" s="49"/>
      <c r="M94" s="49"/>
      <c r="N94" s="49"/>
      <c r="O94" s="49"/>
      <c r="P94" s="49"/>
      <c r="Q94" s="49"/>
      <c r="R94" s="49"/>
      <c r="S94" s="49"/>
      <c r="T94" s="49"/>
      <c r="U94" s="49"/>
      <c r="V94" s="49"/>
      <c r="W94" s="49"/>
      <c r="X94" s="49"/>
      <c r="Y94" s="49"/>
      <c r="Z94" s="49"/>
      <c r="AA94" s="49"/>
      <c r="AB94" s="49"/>
      <c r="AC94" s="49"/>
      <c r="AD94" s="49"/>
      <c r="AE94" s="49"/>
    </row>
    <row r="95" spans="1:31">
      <c r="A95" s="49"/>
      <c r="B95" s="49"/>
      <c r="C95" s="525"/>
      <c r="D95" s="525"/>
      <c r="E95" s="525"/>
      <c r="F95" s="525"/>
      <c r="G95" s="525"/>
      <c r="H95" s="525"/>
      <c r="I95" s="525"/>
      <c r="J95" s="525"/>
      <c r="K95" s="525"/>
      <c r="L95" s="49"/>
      <c r="M95" s="49"/>
      <c r="N95" s="49"/>
      <c r="O95" s="49"/>
      <c r="P95" s="49"/>
      <c r="Q95" s="49"/>
      <c r="R95" s="49"/>
      <c r="S95" s="49"/>
      <c r="T95" s="49"/>
      <c r="U95" s="49"/>
      <c r="V95" s="49"/>
      <c r="W95" s="49"/>
      <c r="X95" s="49"/>
      <c r="Y95" s="49"/>
      <c r="Z95" s="49"/>
      <c r="AA95" s="49"/>
      <c r="AB95" s="49"/>
      <c r="AC95" s="49"/>
      <c r="AD95" s="49"/>
      <c r="AE95" s="49"/>
    </row>
    <row r="96" spans="1:31">
      <c r="A96" s="49"/>
      <c r="B96" s="49"/>
      <c r="C96" s="525"/>
      <c r="D96" s="525"/>
      <c r="E96" s="525"/>
      <c r="F96" s="525"/>
      <c r="G96" s="525"/>
      <c r="H96" s="525"/>
      <c r="I96" s="525"/>
      <c r="J96" s="525"/>
      <c r="K96" s="525"/>
      <c r="L96" s="49"/>
      <c r="M96" s="49"/>
      <c r="N96" s="49"/>
      <c r="O96" s="49"/>
      <c r="P96" s="49"/>
      <c r="Q96" s="49"/>
      <c r="R96" s="49"/>
      <c r="S96" s="49"/>
      <c r="T96" s="49"/>
      <c r="U96" s="49"/>
      <c r="V96" s="49"/>
      <c r="W96" s="49"/>
      <c r="X96" s="49"/>
      <c r="Y96" s="49"/>
      <c r="Z96" s="49"/>
      <c r="AA96" s="49"/>
      <c r="AB96" s="49"/>
      <c r="AC96" s="49"/>
      <c r="AD96" s="49"/>
      <c r="AE96" s="49"/>
    </row>
    <row r="97" spans="1:31">
      <c r="A97" s="49"/>
      <c r="B97" s="49"/>
      <c r="C97" s="525"/>
      <c r="D97" s="525"/>
      <c r="E97" s="525"/>
      <c r="F97" s="525"/>
      <c r="G97" s="525"/>
      <c r="H97" s="525"/>
      <c r="I97" s="525"/>
      <c r="J97" s="525"/>
      <c r="K97" s="525"/>
      <c r="L97" s="49"/>
      <c r="M97" s="49"/>
      <c r="N97" s="49"/>
      <c r="O97" s="49"/>
      <c r="P97" s="49"/>
      <c r="Q97" s="49"/>
      <c r="R97" s="49"/>
      <c r="S97" s="49"/>
      <c r="T97" s="49"/>
      <c r="U97" s="49"/>
      <c r="V97" s="49"/>
      <c r="W97" s="49"/>
      <c r="X97" s="49"/>
      <c r="Y97" s="49"/>
      <c r="Z97" s="49"/>
      <c r="AA97" s="49"/>
      <c r="AB97" s="49"/>
      <c r="AC97" s="49"/>
      <c r="AD97" s="49"/>
      <c r="AE97" s="49"/>
    </row>
    <row r="98" spans="1:31">
      <c r="A98" s="49"/>
      <c r="B98" s="49"/>
      <c r="C98" s="525"/>
      <c r="D98" s="525"/>
      <c r="E98" s="525"/>
      <c r="F98" s="525"/>
      <c r="G98" s="525"/>
      <c r="H98" s="525"/>
      <c r="I98" s="525"/>
      <c r="J98" s="525"/>
      <c r="K98" s="525"/>
      <c r="L98" s="49"/>
      <c r="M98" s="49"/>
      <c r="N98" s="49"/>
      <c r="O98" s="49"/>
      <c r="P98" s="49"/>
      <c r="Q98" s="49"/>
      <c r="R98" s="49"/>
      <c r="S98" s="49"/>
      <c r="T98" s="49"/>
      <c r="U98" s="49"/>
      <c r="V98" s="49"/>
      <c r="W98" s="49"/>
      <c r="X98" s="49"/>
      <c r="Y98" s="49"/>
      <c r="Z98" s="49"/>
      <c r="AA98" s="49"/>
      <c r="AB98" s="49"/>
      <c r="AC98" s="49"/>
      <c r="AD98" s="49"/>
      <c r="AE98" s="49"/>
    </row>
    <row r="99" spans="1:31">
      <c r="A99" s="49"/>
      <c r="B99" s="49"/>
      <c r="C99" s="525"/>
      <c r="D99" s="525"/>
      <c r="E99" s="525"/>
      <c r="F99" s="525"/>
      <c r="G99" s="525"/>
      <c r="H99" s="525"/>
      <c r="I99" s="525"/>
      <c r="J99" s="525"/>
      <c r="K99" s="525"/>
      <c r="L99" s="49"/>
      <c r="M99" s="49"/>
      <c r="N99" s="49"/>
      <c r="O99" s="49"/>
      <c r="P99" s="49"/>
      <c r="Q99" s="49"/>
      <c r="R99" s="49"/>
      <c r="S99" s="49"/>
      <c r="T99" s="49"/>
      <c r="U99" s="49"/>
      <c r="V99" s="49"/>
      <c r="W99" s="49"/>
      <c r="X99" s="49"/>
      <c r="Y99" s="49"/>
      <c r="Z99" s="49"/>
      <c r="AA99" s="49"/>
      <c r="AB99" s="49"/>
      <c r="AC99" s="49"/>
      <c r="AD99" s="49"/>
      <c r="AE99" s="49"/>
    </row>
    <row r="100" spans="1:31">
      <c r="A100" s="49"/>
      <c r="B100" s="49"/>
      <c r="C100" s="525"/>
      <c r="D100" s="525"/>
      <c r="E100" s="525"/>
      <c r="F100" s="525"/>
      <c r="G100" s="525"/>
      <c r="H100" s="525"/>
      <c r="I100" s="525"/>
      <c r="J100" s="525"/>
      <c r="K100" s="525"/>
      <c r="L100" s="49"/>
      <c r="M100" s="49"/>
      <c r="N100" s="49"/>
      <c r="O100" s="49"/>
      <c r="P100" s="49"/>
      <c r="Q100" s="49"/>
      <c r="R100" s="49"/>
      <c r="S100" s="49"/>
      <c r="T100" s="49"/>
      <c r="U100" s="49"/>
      <c r="V100" s="49"/>
      <c r="W100" s="49"/>
      <c r="X100" s="49"/>
      <c r="Y100" s="49"/>
      <c r="Z100" s="49"/>
      <c r="AA100" s="49"/>
      <c r="AB100" s="49"/>
      <c r="AC100" s="49"/>
      <c r="AD100" s="49"/>
      <c r="AE100" s="49"/>
    </row>
    <row r="101" spans="1:31">
      <c r="A101" s="49"/>
      <c r="B101" s="49"/>
      <c r="C101" s="525"/>
      <c r="D101" s="525"/>
      <c r="E101" s="525"/>
      <c r="F101" s="525"/>
      <c r="G101" s="525"/>
      <c r="H101" s="525"/>
      <c r="I101" s="525"/>
      <c r="J101" s="525"/>
      <c r="K101" s="525"/>
      <c r="L101" s="49"/>
      <c r="M101" s="49"/>
      <c r="N101" s="49"/>
      <c r="O101" s="49"/>
      <c r="P101" s="49"/>
      <c r="Q101" s="49"/>
      <c r="R101" s="49"/>
      <c r="S101" s="49"/>
      <c r="T101" s="49"/>
      <c r="U101" s="49"/>
      <c r="V101" s="49"/>
      <c r="W101" s="49"/>
      <c r="X101" s="49"/>
      <c r="Y101" s="49"/>
      <c r="Z101" s="49"/>
      <c r="AA101" s="49"/>
      <c r="AB101" s="49"/>
      <c r="AC101" s="49"/>
      <c r="AD101" s="49"/>
      <c r="AE101" s="49"/>
    </row>
    <row r="102" spans="1:31">
      <c r="A102" s="49"/>
      <c r="B102" s="49"/>
      <c r="C102" s="525"/>
      <c r="D102" s="525"/>
      <c r="E102" s="525"/>
      <c r="F102" s="525"/>
      <c r="G102" s="525"/>
      <c r="H102" s="525"/>
      <c r="I102" s="525"/>
      <c r="J102" s="525"/>
      <c r="K102" s="525"/>
      <c r="L102" s="49"/>
      <c r="M102" s="49"/>
      <c r="N102" s="49"/>
      <c r="O102" s="49"/>
      <c r="P102" s="49"/>
      <c r="Q102" s="49"/>
      <c r="R102" s="49"/>
      <c r="S102" s="49"/>
      <c r="T102" s="49"/>
      <c r="U102" s="49"/>
      <c r="V102" s="49"/>
      <c r="W102" s="49"/>
      <c r="X102" s="49"/>
      <c r="Y102" s="49"/>
      <c r="Z102" s="49"/>
      <c r="AA102" s="49"/>
      <c r="AB102" s="49"/>
      <c r="AC102" s="49"/>
      <c r="AD102" s="49"/>
      <c r="AE102" s="49"/>
    </row>
    <row r="103" spans="1:31">
      <c r="A103" s="49"/>
      <c r="B103" s="49"/>
      <c r="C103" s="525"/>
      <c r="D103" s="525"/>
      <c r="E103" s="525"/>
      <c r="F103" s="525"/>
      <c r="G103" s="525"/>
      <c r="H103" s="525"/>
      <c r="I103" s="525"/>
      <c r="J103" s="525"/>
      <c r="K103" s="525"/>
      <c r="L103" s="49"/>
      <c r="M103" s="49"/>
      <c r="N103" s="49"/>
      <c r="O103" s="49"/>
      <c r="P103" s="49"/>
      <c r="Q103" s="49"/>
      <c r="R103" s="49"/>
      <c r="S103" s="49"/>
      <c r="T103" s="49"/>
      <c r="U103" s="49"/>
      <c r="V103" s="49"/>
      <c r="W103" s="49"/>
      <c r="X103" s="49"/>
      <c r="Y103" s="49"/>
      <c r="Z103" s="49"/>
      <c r="AA103" s="49"/>
      <c r="AB103" s="49"/>
      <c r="AC103" s="49"/>
      <c r="AD103" s="49"/>
      <c r="AE103" s="49"/>
    </row>
    <row r="104" spans="1:31">
      <c r="A104" s="49"/>
      <c r="B104" s="49"/>
      <c r="C104" s="525"/>
      <c r="D104" s="525"/>
      <c r="E104" s="525"/>
      <c r="F104" s="525"/>
      <c r="G104" s="525"/>
      <c r="H104" s="525"/>
      <c r="I104" s="525"/>
      <c r="J104" s="525"/>
      <c r="K104" s="525"/>
      <c r="L104" s="49"/>
      <c r="M104" s="49"/>
      <c r="N104" s="49"/>
      <c r="O104" s="49"/>
      <c r="P104" s="49"/>
      <c r="Q104" s="49"/>
      <c r="R104" s="49"/>
      <c r="S104" s="49"/>
      <c r="T104" s="49"/>
      <c r="U104" s="49"/>
      <c r="V104" s="49"/>
      <c r="W104" s="49"/>
      <c r="X104" s="49"/>
      <c r="Y104" s="49"/>
      <c r="Z104" s="49"/>
      <c r="AA104" s="49"/>
      <c r="AB104" s="49"/>
      <c r="AC104" s="49"/>
      <c r="AD104" s="49"/>
      <c r="AE104" s="49"/>
    </row>
    <row r="105" spans="1:31">
      <c r="A105" s="49"/>
      <c r="B105" s="49"/>
      <c r="C105" s="525"/>
      <c r="D105" s="525"/>
      <c r="E105" s="525"/>
      <c r="F105" s="525"/>
      <c r="G105" s="525"/>
      <c r="H105" s="525"/>
      <c r="I105" s="525"/>
      <c r="J105" s="525"/>
      <c r="K105" s="525"/>
      <c r="L105" s="49"/>
      <c r="M105" s="49"/>
      <c r="N105" s="49"/>
      <c r="O105" s="49"/>
      <c r="P105" s="49"/>
      <c r="Q105" s="49"/>
      <c r="R105" s="49"/>
      <c r="S105" s="49"/>
      <c r="T105" s="49"/>
      <c r="U105" s="49"/>
      <c r="V105" s="49"/>
      <c r="W105" s="49"/>
      <c r="X105" s="49"/>
      <c r="Y105" s="49"/>
      <c r="Z105" s="49"/>
      <c r="AA105" s="49"/>
      <c r="AB105" s="49"/>
      <c r="AC105" s="49"/>
      <c r="AD105" s="49"/>
      <c r="AE105" s="49"/>
    </row>
    <row r="106" spans="1:31">
      <c r="A106" s="49"/>
      <c r="B106" s="49"/>
      <c r="C106" s="525"/>
      <c r="D106" s="525"/>
      <c r="E106" s="525"/>
      <c r="F106" s="525"/>
      <c r="G106" s="525"/>
      <c r="H106" s="525"/>
      <c r="I106" s="525"/>
      <c r="J106" s="525"/>
      <c r="K106" s="525"/>
      <c r="L106" s="49"/>
      <c r="M106" s="49"/>
      <c r="N106" s="49"/>
      <c r="O106" s="49"/>
      <c r="P106" s="49"/>
      <c r="Q106" s="49"/>
      <c r="R106" s="49"/>
      <c r="S106" s="49"/>
      <c r="T106" s="49"/>
      <c r="U106" s="49"/>
      <c r="V106" s="49"/>
      <c r="W106" s="49"/>
      <c r="X106" s="49"/>
      <c r="Y106" s="49"/>
      <c r="Z106" s="49"/>
      <c r="AA106" s="49"/>
      <c r="AB106" s="49"/>
      <c r="AC106" s="49"/>
      <c r="AD106" s="49"/>
      <c r="AE106" s="49"/>
    </row>
    <row r="107" spans="1:31">
      <c r="A107" s="49"/>
      <c r="B107" s="49"/>
      <c r="C107" s="525"/>
      <c r="D107" s="525"/>
      <c r="E107" s="525"/>
      <c r="F107" s="525"/>
      <c r="G107" s="525"/>
      <c r="H107" s="525"/>
      <c r="I107" s="525"/>
      <c r="J107" s="525"/>
      <c r="K107" s="525"/>
      <c r="L107" s="49"/>
      <c r="M107" s="49"/>
      <c r="N107" s="49"/>
      <c r="O107" s="49"/>
      <c r="P107" s="49"/>
      <c r="Q107" s="49"/>
      <c r="R107" s="49"/>
      <c r="S107" s="49"/>
      <c r="T107" s="49"/>
      <c r="U107" s="49"/>
      <c r="V107" s="49"/>
      <c r="W107" s="49"/>
      <c r="X107" s="49"/>
      <c r="Y107" s="49"/>
      <c r="Z107" s="49"/>
      <c r="AA107" s="49"/>
      <c r="AB107" s="49"/>
      <c r="AC107" s="49"/>
      <c r="AD107" s="49"/>
      <c r="AE107" s="49"/>
    </row>
    <row r="108" spans="1:31">
      <c r="A108" s="49"/>
      <c r="B108" s="49"/>
      <c r="C108" s="525"/>
      <c r="D108" s="525"/>
      <c r="E108" s="525"/>
      <c r="F108" s="525"/>
      <c r="G108" s="525"/>
      <c r="H108" s="525"/>
      <c r="I108" s="525"/>
      <c r="J108" s="525"/>
      <c r="K108" s="525"/>
      <c r="L108" s="49"/>
      <c r="M108" s="49"/>
      <c r="N108" s="49"/>
      <c r="O108" s="49"/>
      <c r="P108" s="49"/>
      <c r="Q108" s="49"/>
      <c r="R108" s="49"/>
      <c r="S108" s="49"/>
      <c r="T108" s="49"/>
      <c r="U108" s="49"/>
      <c r="V108" s="49"/>
      <c r="W108" s="49"/>
      <c r="X108" s="49"/>
      <c r="Y108" s="49"/>
      <c r="Z108" s="49"/>
      <c r="AA108" s="49"/>
      <c r="AB108" s="49"/>
      <c r="AC108" s="49"/>
      <c r="AD108" s="49"/>
      <c r="AE108" s="49"/>
    </row>
    <row r="109" spans="1:31">
      <c r="A109" s="49"/>
      <c r="B109" s="49"/>
      <c r="C109" s="525"/>
      <c r="D109" s="525"/>
      <c r="E109" s="525"/>
      <c r="F109" s="525"/>
      <c r="G109" s="525"/>
      <c r="H109" s="525"/>
      <c r="I109" s="525"/>
      <c r="J109" s="525"/>
      <c r="K109" s="525"/>
      <c r="L109" s="49"/>
      <c r="M109" s="49"/>
      <c r="N109" s="49"/>
      <c r="O109" s="49"/>
      <c r="P109" s="49"/>
      <c r="Q109" s="49"/>
      <c r="R109" s="49"/>
      <c r="S109" s="49"/>
      <c r="T109" s="49"/>
      <c r="U109" s="49"/>
      <c r="V109" s="49"/>
      <c r="W109" s="49"/>
      <c r="X109" s="49"/>
      <c r="Y109" s="49"/>
      <c r="Z109" s="49"/>
      <c r="AA109" s="49"/>
      <c r="AB109" s="49"/>
      <c r="AC109" s="49"/>
      <c r="AD109" s="49"/>
      <c r="AE109" s="49"/>
    </row>
    <row r="110" spans="1:31">
      <c r="A110" s="49"/>
      <c r="B110" s="49"/>
      <c r="C110" s="525"/>
      <c r="D110" s="525"/>
      <c r="E110" s="525"/>
      <c r="F110" s="525"/>
      <c r="G110" s="525"/>
      <c r="H110" s="525"/>
      <c r="I110" s="525"/>
      <c r="J110" s="525"/>
      <c r="K110" s="525"/>
      <c r="L110" s="49"/>
      <c r="M110" s="49"/>
      <c r="N110" s="49"/>
      <c r="O110" s="49"/>
      <c r="P110" s="49"/>
      <c r="Q110" s="49"/>
      <c r="R110" s="49"/>
      <c r="S110" s="49"/>
      <c r="T110" s="49"/>
      <c r="U110" s="49"/>
      <c r="V110" s="49"/>
      <c r="W110" s="49"/>
      <c r="X110" s="49"/>
      <c r="Y110" s="49"/>
      <c r="Z110" s="49"/>
      <c r="AA110" s="49"/>
      <c r="AB110" s="49"/>
      <c r="AC110" s="49"/>
      <c r="AD110" s="49"/>
      <c r="AE110" s="49"/>
    </row>
    <row r="111" spans="1:31">
      <c r="A111" s="49"/>
      <c r="B111" s="49"/>
      <c r="C111" s="525"/>
      <c r="D111" s="525"/>
      <c r="E111" s="525"/>
      <c r="F111" s="525"/>
      <c r="G111" s="525"/>
      <c r="H111" s="525"/>
      <c r="I111" s="525"/>
      <c r="J111" s="525"/>
      <c r="K111" s="525"/>
      <c r="L111" s="49"/>
      <c r="M111" s="49"/>
      <c r="N111" s="49"/>
      <c r="O111" s="49"/>
      <c r="P111" s="49"/>
      <c r="Q111" s="49"/>
      <c r="R111" s="49"/>
      <c r="S111" s="49"/>
      <c r="T111" s="49"/>
      <c r="U111" s="49"/>
      <c r="V111" s="49"/>
      <c r="W111" s="49"/>
      <c r="X111" s="49"/>
      <c r="Y111" s="49"/>
      <c r="Z111" s="49"/>
      <c r="AA111" s="49"/>
      <c r="AB111" s="49"/>
      <c r="AC111" s="49"/>
      <c r="AD111" s="49"/>
      <c r="AE111" s="49"/>
    </row>
    <row r="112" spans="1:31">
      <c r="A112" s="49"/>
      <c r="B112" s="49"/>
      <c r="C112" s="525"/>
      <c r="D112" s="525"/>
      <c r="E112" s="525"/>
      <c r="F112" s="525"/>
      <c r="G112" s="525"/>
      <c r="H112" s="525"/>
      <c r="I112" s="525"/>
      <c r="J112" s="525"/>
      <c r="K112" s="525"/>
      <c r="L112" s="49"/>
      <c r="M112" s="49"/>
      <c r="N112" s="49"/>
      <c r="O112" s="49"/>
      <c r="P112" s="49"/>
      <c r="Q112" s="49"/>
      <c r="R112" s="49"/>
      <c r="S112" s="49"/>
      <c r="T112" s="49"/>
      <c r="U112" s="49"/>
      <c r="V112" s="49"/>
      <c r="W112" s="49"/>
      <c r="X112" s="49"/>
      <c r="Y112" s="49"/>
      <c r="Z112" s="49"/>
      <c r="AA112" s="49"/>
      <c r="AB112" s="49"/>
      <c r="AC112" s="49"/>
      <c r="AD112" s="49"/>
      <c r="AE112" s="49"/>
    </row>
    <row r="113" spans="1:31">
      <c r="A113" s="49"/>
      <c r="B113" s="49"/>
      <c r="C113" s="525"/>
      <c r="D113" s="525"/>
      <c r="E113" s="525"/>
      <c r="F113" s="525"/>
      <c r="G113" s="525"/>
      <c r="H113" s="525"/>
      <c r="I113" s="525"/>
      <c r="J113" s="525"/>
      <c r="K113" s="525"/>
      <c r="L113" s="49"/>
      <c r="M113" s="49"/>
      <c r="N113" s="49"/>
      <c r="O113" s="49"/>
      <c r="P113" s="49"/>
      <c r="Q113" s="49"/>
      <c r="R113" s="49"/>
      <c r="S113" s="49"/>
      <c r="T113" s="49"/>
      <c r="U113" s="49"/>
      <c r="V113" s="49"/>
      <c r="W113" s="49"/>
      <c r="X113" s="49"/>
      <c r="Y113" s="49"/>
      <c r="Z113" s="49"/>
      <c r="AA113" s="49"/>
      <c r="AB113" s="49"/>
      <c r="AC113" s="49"/>
      <c r="AD113" s="49"/>
      <c r="AE113" s="49"/>
    </row>
    <row r="114" spans="1:31">
      <c r="A114" s="49"/>
      <c r="B114" s="49"/>
      <c r="C114" s="525"/>
      <c r="D114" s="525"/>
      <c r="E114" s="525"/>
      <c r="F114" s="525"/>
      <c r="G114" s="525"/>
      <c r="H114" s="525"/>
      <c r="I114" s="525"/>
      <c r="J114" s="525"/>
      <c r="K114" s="525"/>
      <c r="L114" s="49"/>
      <c r="M114" s="49"/>
      <c r="N114" s="49"/>
      <c r="O114" s="49"/>
      <c r="P114" s="49"/>
      <c r="Q114" s="49"/>
      <c r="R114" s="49"/>
      <c r="S114" s="49"/>
      <c r="T114" s="49"/>
      <c r="U114" s="49"/>
      <c r="V114" s="49"/>
      <c r="W114" s="49"/>
      <c r="X114" s="49"/>
      <c r="Y114" s="49"/>
      <c r="Z114" s="49"/>
      <c r="AA114" s="49"/>
      <c r="AB114" s="49"/>
      <c r="AC114" s="49"/>
      <c r="AD114" s="49"/>
      <c r="AE114" s="49"/>
    </row>
    <row r="115" spans="1:31">
      <c r="A115" s="49"/>
      <c r="B115" s="49"/>
      <c r="C115" s="525"/>
      <c r="D115" s="525"/>
      <c r="E115" s="525"/>
      <c r="F115" s="525"/>
      <c r="G115" s="525"/>
      <c r="H115" s="525"/>
      <c r="I115" s="525"/>
      <c r="J115" s="525"/>
      <c r="K115" s="525"/>
      <c r="L115" s="49"/>
      <c r="M115" s="49"/>
      <c r="N115" s="49"/>
      <c r="O115" s="49"/>
      <c r="P115" s="49"/>
      <c r="Q115" s="49"/>
      <c r="R115" s="49"/>
      <c r="S115" s="49"/>
      <c r="T115" s="49"/>
      <c r="U115" s="49"/>
      <c r="V115" s="49"/>
      <c r="W115" s="49"/>
      <c r="X115" s="49"/>
      <c r="Y115" s="49"/>
      <c r="Z115" s="49"/>
      <c r="AA115" s="49"/>
      <c r="AB115" s="49"/>
      <c r="AC115" s="49"/>
      <c r="AD115" s="49"/>
      <c r="AE115" s="49"/>
    </row>
    <row r="116" spans="1:31">
      <c r="A116" s="49"/>
      <c r="B116" s="49"/>
      <c r="C116" s="525"/>
      <c r="D116" s="525"/>
      <c r="E116" s="525"/>
      <c r="F116" s="525"/>
      <c r="G116" s="525"/>
      <c r="H116" s="525"/>
      <c r="I116" s="525"/>
      <c r="J116" s="525"/>
      <c r="K116" s="525"/>
      <c r="L116" s="49"/>
      <c r="M116" s="49"/>
      <c r="N116" s="49"/>
      <c r="O116" s="49"/>
      <c r="P116" s="49"/>
      <c r="Q116" s="49"/>
      <c r="R116" s="49"/>
      <c r="S116" s="49"/>
      <c r="T116" s="49"/>
      <c r="U116" s="49"/>
      <c r="V116" s="49"/>
      <c r="W116" s="49"/>
      <c r="X116" s="49"/>
      <c r="Y116" s="49"/>
      <c r="Z116" s="49"/>
      <c r="AA116" s="49"/>
      <c r="AB116" s="49"/>
      <c r="AC116" s="49"/>
      <c r="AD116" s="49"/>
      <c r="AE116" s="49"/>
    </row>
    <row r="117" spans="1:31">
      <c r="A117" s="49"/>
      <c r="B117" s="49"/>
      <c r="C117" s="525"/>
      <c r="D117" s="525"/>
      <c r="E117" s="525"/>
      <c r="F117" s="525"/>
      <c r="G117" s="525"/>
      <c r="H117" s="525"/>
      <c r="I117" s="525"/>
      <c r="J117" s="525"/>
      <c r="K117" s="525"/>
      <c r="L117" s="49"/>
      <c r="M117" s="49"/>
      <c r="N117" s="49"/>
      <c r="O117" s="49"/>
      <c r="P117" s="49"/>
      <c r="Q117" s="49"/>
      <c r="R117" s="49"/>
      <c r="S117" s="49"/>
      <c r="T117" s="49"/>
      <c r="U117" s="49"/>
      <c r="V117" s="49"/>
      <c r="W117" s="49"/>
      <c r="X117" s="49"/>
      <c r="Y117" s="49"/>
      <c r="Z117" s="49"/>
      <c r="AA117" s="49"/>
      <c r="AB117" s="49"/>
      <c r="AC117" s="49"/>
      <c r="AD117" s="49"/>
      <c r="AE117" s="49"/>
    </row>
    <row r="118" spans="1:31">
      <c r="A118" s="49"/>
      <c r="B118" s="49"/>
      <c r="C118" s="525"/>
      <c r="D118" s="525"/>
      <c r="E118" s="525"/>
      <c r="F118" s="525"/>
      <c r="G118" s="525"/>
      <c r="H118" s="525"/>
      <c r="I118" s="525"/>
      <c r="J118" s="525"/>
      <c r="K118" s="525"/>
      <c r="L118" s="49"/>
      <c r="M118" s="49"/>
      <c r="N118" s="49"/>
      <c r="O118" s="49"/>
      <c r="P118" s="49"/>
      <c r="Q118" s="49"/>
      <c r="R118" s="49"/>
      <c r="S118" s="49"/>
      <c r="T118" s="49"/>
      <c r="U118" s="49"/>
      <c r="V118" s="49"/>
      <c r="W118" s="49"/>
      <c r="X118" s="49"/>
      <c r="Y118" s="49"/>
      <c r="Z118" s="49"/>
      <c r="AA118" s="49"/>
      <c r="AB118" s="49"/>
      <c r="AC118" s="49"/>
      <c r="AD118" s="49"/>
      <c r="AE118" s="49"/>
    </row>
    <row r="119" spans="1:31">
      <c r="A119" s="49"/>
      <c r="B119" s="49"/>
      <c r="C119" s="525"/>
      <c r="D119" s="525"/>
      <c r="E119" s="525"/>
      <c r="F119" s="525"/>
      <c r="G119" s="525"/>
      <c r="H119" s="525"/>
      <c r="I119" s="525"/>
      <c r="J119" s="525"/>
      <c r="K119" s="525"/>
      <c r="L119" s="49"/>
      <c r="M119" s="49"/>
      <c r="N119" s="49"/>
      <c r="O119" s="49"/>
      <c r="P119" s="49"/>
      <c r="Q119" s="49"/>
      <c r="R119" s="49"/>
      <c r="S119" s="49"/>
      <c r="T119" s="49"/>
      <c r="U119" s="49"/>
      <c r="V119" s="49"/>
      <c r="W119" s="49"/>
      <c r="X119" s="49"/>
      <c r="Y119" s="49"/>
      <c r="Z119" s="49"/>
      <c r="AA119" s="49"/>
      <c r="AB119" s="49"/>
      <c r="AC119" s="49"/>
      <c r="AD119" s="49"/>
      <c r="AE119" s="49"/>
    </row>
    <row r="120" spans="1:31">
      <c r="A120" s="49"/>
      <c r="B120" s="49"/>
      <c r="C120" s="525"/>
      <c r="D120" s="525"/>
      <c r="E120" s="525"/>
      <c r="F120" s="525"/>
      <c r="G120" s="525"/>
      <c r="H120" s="525"/>
      <c r="I120" s="525"/>
      <c r="J120" s="525"/>
      <c r="K120" s="525"/>
      <c r="L120" s="49"/>
      <c r="M120" s="49"/>
      <c r="N120" s="49"/>
      <c r="O120" s="49"/>
      <c r="P120" s="49"/>
      <c r="Q120" s="49"/>
      <c r="R120" s="49"/>
      <c r="S120" s="49"/>
      <c r="T120" s="49"/>
      <c r="U120" s="49"/>
      <c r="V120" s="49"/>
      <c r="W120" s="49"/>
      <c r="X120" s="49"/>
      <c r="Y120" s="49"/>
      <c r="Z120" s="49"/>
      <c r="AA120" s="49"/>
      <c r="AB120" s="49"/>
      <c r="AC120" s="49"/>
      <c r="AD120" s="49"/>
      <c r="AE120" s="49"/>
    </row>
    <row r="121" spans="1:31">
      <c r="A121" s="49"/>
      <c r="B121" s="49"/>
      <c r="C121" s="525"/>
      <c r="D121" s="525"/>
      <c r="E121" s="525"/>
      <c r="F121" s="525"/>
      <c r="G121" s="525"/>
      <c r="H121" s="525"/>
      <c r="I121" s="525"/>
      <c r="J121" s="525"/>
      <c r="K121" s="525"/>
      <c r="L121" s="49"/>
      <c r="M121" s="49"/>
      <c r="N121" s="49"/>
      <c r="O121" s="49"/>
      <c r="P121" s="49"/>
      <c r="Q121" s="49"/>
      <c r="R121" s="49"/>
      <c r="S121" s="49"/>
      <c r="T121" s="49"/>
      <c r="U121" s="49"/>
      <c r="V121" s="49"/>
      <c r="W121" s="49"/>
      <c r="X121" s="49"/>
      <c r="Y121" s="49"/>
      <c r="Z121" s="49"/>
      <c r="AA121" s="49"/>
      <c r="AB121" s="49"/>
      <c r="AC121" s="49"/>
      <c r="AD121" s="49"/>
      <c r="AE121" s="49"/>
    </row>
    <row r="122" spans="1:31">
      <c r="A122" s="49"/>
      <c r="B122" s="49"/>
      <c r="C122" s="525"/>
      <c r="D122" s="525"/>
      <c r="E122" s="525"/>
      <c r="F122" s="525"/>
      <c r="G122" s="525"/>
      <c r="H122" s="525"/>
      <c r="I122" s="525"/>
      <c r="J122" s="525"/>
      <c r="K122" s="525"/>
      <c r="L122" s="49"/>
      <c r="M122" s="49"/>
      <c r="N122" s="49"/>
      <c r="O122" s="49"/>
      <c r="P122" s="49"/>
      <c r="Q122" s="49"/>
      <c r="R122" s="49"/>
      <c r="S122" s="49"/>
      <c r="T122" s="49"/>
      <c r="U122" s="49"/>
      <c r="V122" s="49"/>
      <c r="W122" s="49"/>
      <c r="X122" s="49"/>
      <c r="Y122" s="49"/>
      <c r="Z122" s="49"/>
      <c r="AA122" s="49"/>
      <c r="AB122" s="49"/>
      <c r="AC122" s="49"/>
      <c r="AD122" s="49"/>
      <c r="AE122" s="49"/>
    </row>
    <row r="123" spans="1:31">
      <c r="A123" s="49"/>
      <c r="B123" s="49"/>
      <c r="C123" s="525"/>
      <c r="D123" s="525"/>
      <c r="E123" s="525"/>
      <c r="F123" s="525"/>
      <c r="G123" s="525"/>
      <c r="H123" s="525"/>
      <c r="I123" s="525"/>
      <c r="J123" s="525"/>
      <c r="K123" s="525"/>
      <c r="L123" s="49"/>
      <c r="M123" s="49"/>
      <c r="N123" s="49"/>
      <c r="O123" s="49"/>
      <c r="P123" s="49"/>
      <c r="Q123" s="49"/>
      <c r="R123" s="49"/>
      <c r="S123" s="49"/>
      <c r="T123" s="49"/>
      <c r="U123" s="49"/>
      <c r="V123" s="49"/>
      <c r="W123" s="49"/>
      <c r="X123" s="49"/>
      <c r="Y123" s="49"/>
      <c r="Z123" s="49"/>
      <c r="AA123" s="49"/>
      <c r="AB123" s="49"/>
      <c r="AC123" s="49"/>
      <c r="AD123" s="49"/>
      <c r="AE123" s="49"/>
    </row>
    <row r="124" spans="1:31">
      <c r="A124" s="49"/>
      <c r="B124" s="49"/>
      <c r="C124" s="525"/>
      <c r="D124" s="525"/>
      <c r="E124" s="525"/>
      <c r="F124" s="525"/>
      <c r="G124" s="525"/>
      <c r="H124" s="525"/>
      <c r="I124" s="525"/>
      <c r="J124" s="525"/>
      <c r="K124" s="525"/>
      <c r="L124" s="49"/>
      <c r="M124" s="49"/>
      <c r="N124" s="49"/>
      <c r="O124" s="49"/>
      <c r="P124" s="49"/>
      <c r="Q124" s="49"/>
      <c r="R124" s="49"/>
      <c r="S124" s="49"/>
      <c r="T124" s="49"/>
      <c r="U124" s="49"/>
      <c r="V124" s="49"/>
      <c r="W124" s="49"/>
      <c r="X124" s="49"/>
      <c r="Y124" s="49"/>
      <c r="Z124" s="49"/>
      <c r="AA124" s="49"/>
      <c r="AB124" s="49"/>
      <c r="AC124" s="49"/>
      <c r="AD124" s="49"/>
      <c r="AE124" s="49"/>
    </row>
    <row r="125" spans="1:31">
      <c r="A125" s="49"/>
      <c r="B125" s="49"/>
      <c r="C125" s="525"/>
      <c r="D125" s="525"/>
      <c r="E125" s="525"/>
      <c r="F125" s="525"/>
      <c r="G125" s="525"/>
      <c r="H125" s="525"/>
      <c r="I125" s="525"/>
      <c r="J125" s="525"/>
      <c r="K125" s="525"/>
      <c r="L125" s="49"/>
      <c r="M125" s="49"/>
      <c r="N125" s="49"/>
      <c r="O125" s="49"/>
      <c r="P125" s="49"/>
      <c r="Q125" s="49"/>
      <c r="R125" s="49"/>
      <c r="S125" s="49"/>
      <c r="T125" s="49"/>
      <c r="U125" s="49"/>
      <c r="V125" s="49"/>
      <c r="W125" s="49"/>
      <c r="X125" s="49"/>
      <c r="Y125" s="49"/>
      <c r="Z125" s="49"/>
      <c r="AA125" s="49"/>
      <c r="AB125" s="49"/>
      <c r="AC125" s="49"/>
      <c r="AD125" s="49"/>
      <c r="AE125" s="49"/>
    </row>
    <row r="126" spans="1:31">
      <c r="A126" s="49"/>
      <c r="B126" s="49"/>
      <c r="C126" s="525"/>
      <c r="D126" s="525"/>
      <c r="E126" s="525"/>
      <c r="F126" s="525"/>
      <c r="G126" s="525"/>
      <c r="H126" s="525"/>
      <c r="I126" s="525"/>
      <c r="J126" s="525"/>
      <c r="K126" s="525"/>
      <c r="L126" s="49"/>
      <c r="M126" s="49"/>
      <c r="N126" s="49"/>
      <c r="O126" s="49"/>
      <c r="P126" s="49"/>
      <c r="Q126" s="49"/>
      <c r="R126" s="49"/>
      <c r="S126" s="49"/>
      <c r="T126" s="49"/>
      <c r="U126" s="49"/>
      <c r="V126" s="49"/>
      <c r="W126" s="49"/>
      <c r="X126" s="49"/>
      <c r="Y126" s="49"/>
      <c r="Z126" s="49"/>
      <c r="AA126" s="49"/>
      <c r="AB126" s="49"/>
      <c r="AC126" s="49"/>
      <c r="AD126" s="49"/>
      <c r="AE126" s="49"/>
    </row>
    <row r="127" spans="1:31">
      <c r="A127" s="49"/>
      <c r="B127" s="49"/>
      <c r="C127" s="525"/>
      <c r="D127" s="525"/>
      <c r="E127" s="525"/>
      <c r="F127" s="525"/>
      <c r="G127" s="525"/>
      <c r="H127" s="525"/>
      <c r="I127" s="525"/>
      <c r="J127" s="525"/>
      <c r="K127" s="525"/>
      <c r="L127" s="49"/>
      <c r="M127" s="49"/>
      <c r="N127" s="49"/>
      <c r="O127" s="49"/>
      <c r="P127" s="49"/>
      <c r="Q127" s="49"/>
      <c r="R127" s="49"/>
      <c r="S127" s="49"/>
      <c r="T127" s="49"/>
      <c r="U127" s="49"/>
      <c r="V127" s="49"/>
      <c r="W127" s="49"/>
      <c r="X127" s="49"/>
      <c r="Y127" s="49"/>
      <c r="Z127" s="49"/>
      <c r="AA127" s="49"/>
      <c r="AB127" s="49"/>
      <c r="AC127" s="49"/>
      <c r="AD127" s="49"/>
      <c r="AE127" s="49"/>
    </row>
    <row r="128" spans="1:31">
      <c r="A128" s="49"/>
      <c r="B128" s="49"/>
      <c r="C128" s="525"/>
      <c r="D128" s="525"/>
      <c r="E128" s="525"/>
      <c r="F128" s="525"/>
      <c r="G128" s="525"/>
      <c r="H128" s="525"/>
      <c r="I128" s="525"/>
      <c r="J128" s="525"/>
      <c r="K128" s="525"/>
      <c r="L128" s="49"/>
      <c r="M128" s="49"/>
      <c r="N128" s="49"/>
      <c r="O128" s="49"/>
      <c r="P128" s="49"/>
      <c r="Q128" s="49"/>
      <c r="R128" s="49"/>
      <c r="S128" s="49"/>
      <c r="T128" s="49"/>
      <c r="U128" s="49"/>
      <c r="V128" s="49"/>
      <c r="W128" s="49"/>
      <c r="X128" s="49"/>
      <c r="Y128" s="49"/>
      <c r="Z128" s="49"/>
      <c r="AA128" s="49"/>
      <c r="AB128" s="49"/>
      <c r="AC128" s="49"/>
      <c r="AD128" s="49"/>
      <c r="AE128" s="49"/>
    </row>
    <row r="129" spans="1:31">
      <c r="A129" s="49"/>
      <c r="B129" s="49"/>
      <c r="C129" s="525"/>
      <c r="D129" s="525"/>
      <c r="E129" s="525"/>
      <c r="F129" s="525"/>
      <c r="G129" s="525"/>
      <c r="H129" s="525"/>
      <c r="I129" s="525"/>
      <c r="J129" s="525"/>
      <c r="K129" s="525"/>
      <c r="L129" s="49"/>
      <c r="M129" s="49"/>
      <c r="N129" s="49"/>
      <c r="O129" s="49"/>
      <c r="P129" s="49"/>
      <c r="Q129" s="49"/>
      <c r="R129" s="49"/>
      <c r="S129" s="49"/>
      <c r="T129" s="49"/>
      <c r="U129" s="49"/>
      <c r="V129" s="49"/>
      <c r="W129" s="49"/>
      <c r="X129" s="49"/>
      <c r="Y129" s="49"/>
      <c r="Z129" s="49"/>
      <c r="AA129" s="49"/>
      <c r="AB129" s="49"/>
      <c r="AC129" s="49"/>
      <c r="AD129" s="49"/>
      <c r="AE129" s="49"/>
    </row>
    <row r="130" spans="1:31">
      <c r="A130" s="49"/>
      <c r="B130" s="49"/>
      <c r="C130" s="525"/>
      <c r="D130" s="525"/>
      <c r="E130" s="525"/>
      <c r="F130" s="525"/>
      <c r="G130" s="525"/>
      <c r="H130" s="525"/>
      <c r="I130" s="525"/>
      <c r="J130" s="525"/>
      <c r="K130" s="525"/>
      <c r="L130" s="49"/>
      <c r="M130" s="49"/>
      <c r="N130" s="49"/>
      <c r="O130" s="49"/>
      <c r="P130" s="49"/>
      <c r="Q130" s="49"/>
      <c r="R130" s="49"/>
      <c r="S130" s="49"/>
      <c r="T130" s="49"/>
      <c r="U130" s="49"/>
      <c r="V130" s="49"/>
      <c r="W130" s="49"/>
      <c r="X130" s="49"/>
      <c r="Y130" s="49"/>
      <c r="Z130" s="49"/>
      <c r="AA130" s="49"/>
      <c r="AB130" s="49"/>
      <c r="AC130" s="49"/>
      <c r="AD130" s="49"/>
      <c r="AE130" s="49"/>
    </row>
    <row r="131" spans="1:31">
      <c r="A131" s="49"/>
      <c r="B131" s="49"/>
      <c r="C131" s="525"/>
      <c r="D131" s="525"/>
      <c r="E131" s="525"/>
      <c r="F131" s="525"/>
      <c r="G131" s="525"/>
      <c r="H131" s="525"/>
      <c r="I131" s="525"/>
      <c r="J131" s="525"/>
      <c r="K131" s="525"/>
      <c r="L131" s="49"/>
      <c r="M131" s="49"/>
      <c r="N131" s="49"/>
      <c r="O131" s="49"/>
      <c r="P131" s="49"/>
      <c r="Q131" s="49"/>
      <c r="R131" s="49"/>
      <c r="S131" s="49"/>
      <c r="T131" s="49"/>
      <c r="U131" s="49"/>
      <c r="V131" s="49"/>
      <c r="W131" s="49"/>
      <c r="X131" s="49"/>
      <c r="Y131" s="49"/>
      <c r="Z131" s="49"/>
      <c r="AA131" s="49"/>
      <c r="AB131" s="49"/>
      <c r="AC131" s="49"/>
      <c r="AD131" s="49"/>
      <c r="AE131" s="49"/>
    </row>
    <row r="132" spans="1:31">
      <c r="A132" s="49"/>
      <c r="B132" s="49"/>
      <c r="C132" s="525"/>
      <c r="D132" s="525"/>
      <c r="E132" s="525"/>
      <c r="F132" s="525"/>
      <c r="G132" s="525"/>
      <c r="H132" s="525"/>
      <c r="I132" s="525"/>
      <c r="J132" s="525"/>
      <c r="K132" s="525"/>
      <c r="L132" s="49"/>
      <c r="M132" s="49"/>
      <c r="N132" s="49"/>
      <c r="O132" s="49"/>
      <c r="P132" s="49"/>
      <c r="Q132" s="49"/>
      <c r="R132" s="49"/>
      <c r="S132" s="49"/>
      <c r="T132" s="49"/>
      <c r="U132" s="49"/>
      <c r="V132" s="49"/>
      <c r="W132" s="49"/>
      <c r="X132" s="49"/>
      <c r="Y132" s="49"/>
      <c r="Z132" s="49"/>
      <c r="AA132" s="49"/>
      <c r="AB132" s="49"/>
      <c r="AC132" s="49"/>
      <c r="AD132" s="49"/>
      <c r="AE132" s="49"/>
    </row>
    <row r="133" spans="1:31">
      <c r="A133" s="49"/>
      <c r="B133" s="49"/>
      <c r="C133" s="525"/>
      <c r="D133" s="525"/>
      <c r="E133" s="525"/>
      <c r="F133" s="525"/>
      <c r="G133" s="525"/>
      <c r="H133" s="525"/>
      <c r="I133" s="525"/>
      <c r="J133" s="525"/>
      <c r="K133" s="525"/>
      <c r="L133" s="49"/>
      <c r="M133" s="49"/>
      <c r="N133" s="49"/>
      <c r="O133" s="49"/>
      <c r="P133" s="49"/>
      <c r="Q133" s="49"/>
      <c r="R133" s="49"/>
      <c r="S133" s="49"/>
      <c r="T133" s="49"/>
      <c r="U133" s="49"/>
      <c r="V133" s="49"/>
      <c r="W133" s="49"/>
      <c r="X133" s="49"/>
      <c r="Y133" s="49"/>
      <c r="Z133" s="49"/>
      <c r="AA133" s="49"/>
      <c r="AB133" s="49"/>
      <c r="AC133" s="49"/>
      <c r="AD133" s="49"/>
      <c r="AE133" s="49"/>
    </row>
    <row r="134" spans="1:31">
      <c r="A134" s="49"/>
      <c r="B134" s="49"/>
      <c r="C134" s="525"/>
      <c r="D134" s="525"/>
      <c r="E134" s="525"/>
      <c r="F134" s="525"/>
      <c r="G134" s="525"/>
      <c r="H134" s="525"/>
      <c r="I134" s="525"/>
      <c r="J134" s="525"/>
      <c r="K134" s="525"/>
      <c r="L134" s="49"/>
      <c r="M134" s="49"/>
      <c r="N134" s="49"/>
      <c r="O134" s="49"/>
      <c r="P134" s="49"/>
      <c r="Q134" s="49"/>
      <c r="R134" s="49"/>
      <c r="S134" s="49"/>
      <c r="T134" s="49"/>
      <c r="U134" s="49"/>
      <c r="V134" s="49"/>
      <c r="W134" s="49"/>
      <c r="X134" s="49"/>
      <c r="Y134" s="49"/>
      <c r="Z134" s="49"/>
      <c r="AA134" s="49"/>
      <c r="AB134" s="49"/>
      <c r="AC134" s="49"/>
      <c r="AD134" s="49"/>
      <c r="AE134" s="49"/>
    </row>
    <row r="135" spans="1:31">
      <c r="A135" s="49"/>
      <c r="B135" s="49"/>
      <c r="C135" s="525"/>
      <c r="D135" s="525"/>
      <c r="E135" s="525"/>
      <c r="F135" s="525"/>
      <c r="G135" s="525"/>
      <c r="H135" s="525"/>
      <c r="I135" s="525"/>
      <c r="J135" s="525"/>
      <c r="K135" s="525"/>
      <c r="L135" s="49"/>
      <c r="M135" s="49"/>
      <c r="N135" s="49"/>
      <c r="O135" s="49"/>
      <c r="P135" s="49"/>
      <c r="Q135" s="49"/>
      <c r="R135" s="49"/>
      <c r="S135" s="49"/>
      <c r="T135" s="49"/>
      <c r="U135" s="49"/>
      <c r="V135" s="49"/>
      <c r="W135" s="49"/>
      <c r="X135" s="49"/>
      <c r="Y135" s="49"/>
      <c r="Z135" s="49"/>
      <c r="AA135" s="49"/>
      <c r="AB135" s="49"/>
      <c r="AC135" s="49"/>
      <c r="AD135" s="49"/>
      <c r="AE135" s="49"/>
    </row>
    <row r="136" spans="1:31">
      <c r="A136" s="49"/>
      <c r="B136" s="49"/>
      <c r="C136" s="525"/>
      <c r="D136" s="525"/>
      <c r="E136" s="525"/>
      <c r="F136" s="525"/>
      <c r="G136" s="525"/>
      <c r="H136" s="525"/>
      <c r="I136" s="525"/>
      <c r="J136" s="525"/>
      <c r="K136" s="525"/>
      <c r="L136" s="49"/>
      <c r="M136" s="49"/>
      <c r="N136" s="49"/>
      <c r="O136" s="49"/>
      <c r="P136" s="49"/>
      <c r="Q136" s="49"/>
      <c r="R136" s="49"/>
      <c r="S136" s="49"/>
      <c r="T136" s="49"/>
      <c r="U136" s="49"/>
      <c r="V136" s="49"/>
      <c r="W136" s="49"/>
      <c r="X136" s="49"/>
      <c r="Y136" s="49"/>
      <c r="Z136" s="49"/>
      <c r="AA136" s="49"/>
      <c r="AB136" s="49"/>
      <c r="AC136" s="49"/>
      <c r="AD136" s="49"/>
      <c r="AE136" s="49"/>
    </row>
    <row r="137" spans="1:31">
      <c r="A137" s="49"/>
      <c r="B137" s="49"/>
      <c r="C137" s="525"/>
      <c r="D137" s="525"/>
      <c r="E137" s="525"/>
      <c r="F137" s="525"/>
      <c r="G137" s="525"/>
      <c r="H137" s="525"/>
      <c r="I137" s="525"/>
      <c r="J137" s="525"/>
      <c r="K137" s="525"/>
      <c r="L137" s="49"/>
      <c r="M137" s="49"/>
      <c r="N137" s="49"/>
      <c r="O137" s="49"/>
      <c r="P137" s="49"/>
      <c r="Q137" s="49"/>
      <c r="R137" s="49"/>
      <c r="S137" s="49"/>
      <c r="T137" s="49"/>
      <c r="U137" s="49"/>
      <c r="V137" s="49"/>
      <c r="W137" s="49"/>
      <c r="X137" s="49"/>
      <c r="Y137" s="49"/>
      <c r="Z137" s="49"/>
      <c r="AA137" s="49"/>
      <c r="AB137" s="49"/>
      <c r="AC137" s="49"/>
      <c r="AD137" s="49"/>
      <c r="AE137" s="49"/>
    </row>
    <row r="138" spans="1:31">
      <c r="A138" s="49"/>
      <c r="B138" s="49"/>
      <c r="C138" s="525"/>
      <c r="D138" s="525"/>
      <c r="E138" s="525"/>
      <c r="F138" s="525"/>
      <c r="G138" s="525"/>
      <c r="H138" s="525"/>
      <c r="I138" s="525"/>
      <c r="J138" s="525"/>
      <c r="K138" s="525"/>
      <c r="L138" s="49"/>
      <c r="M138" s="49"/>
      <c r="N138" s="49"/>
      <c r="O138" s="49"/>
      <c r="P138" s="49"/>
      <c r="Q138" s="49"/>
      <c r="R138" s="49"/>
      <c r="S138" s="49"/>
      <c r="T138" s="49"/>
      <c r="U138" s="49"/>
      <c r="V138" s="49"/>
      <c r="W138" s="49"/>
      <c r="X138" s="49"/>
      <c r="Y138" s="49"/>
      <c r="Z138" s="49"/>
      <c r="AA138" s="49"/>
      <c r="AB138" s="49"/>
      <c r="AC138" s="49"/>
      <c r="AD138" s="49"/>
      <c r="AE138" s="49"/>
    </row>
    <row r="139" spans="1:31">
      <c r="A139" s="49"/>
      <c r="B139" s="49"/>
      <c r="C139" s="525"/>
      <c r="D139" s="525"/>
      <c r="E139" s="525"/>
      <c r="F139" s="525"/>
      <c r="G139" s="525"/>
      <c r="H139" s="525"/>
      <c r="I139" s="525"/>
      <c r="J139" s="525"/>
      <c r="K139" s="525"/>
      <c r="L139" s="49"/>
      <c r="M139" s="49"/>
      <c r="N139" s="49"/>
      <c r="O139" s="49"/>
      <c r="P139" s="49"/>
      <c r="Q139" s="49"/>
      <c r="R139" s="49"/>
      <c r="S139" s="49"/>
      <c r="T139" s="49"/>
      <c r="U139" s="49"/>
      <c r="V139" s="49"/>
      <c r="W139" s="49"/>
      <c r="X139" s="49"/>
      <c r="Y139" s="49"/>
      <c r="Z139" s="49"/>
      <c r="AA139" s="49"/>
      <c r="AB139" s="49"/>
      <c r="AC139" s="49"/>
      <c r="AD139" s="49"/>
      <c r="AE139" s="49"/>
    </row>
    <row r="140" spans="1:31">
      <c r="A140" s="49"/>
      <c r="B140" s="49"/>
      <c r="C140" s="525"/>
      <c r="D140" s="525"/>
      <c r="E140" s="525"/>
      <c r="F140" s="525"/>
      <c r="G140" s="525"/>
      <c r="H140" s="525"/>
      <c r="I140" s="525"/>
      <c r="J140" s="525"/>
      <c r="K140" s="525"/>
      <c r="L140" s="49"/>
      <c r="M140" s="49"/>
      <c r="N140" s="49"/>
      <c r="O140" s="49"/>
      <c r="P140" s="49"/>
      <c r="Q140" s="49"/>
      <c r="R140" s="49"/>
      <c r="S140" s="49"/>
      <c r="T140" s="49"/>
      <c r="U140" s="49"/>
      <c r="V140" s="49"/>
      <c r="W140" s="49"/>
      <c r="X140" s="49"/>
      <c r="Y140" s="49"/>
      <c r="Z140" s="49"/>
      <c r="AA140" s="49"/>
      <c r="AB140" s="49"/>
      <c r="AC140" s="49"/>
      <c r="AD140" s="49"/>
      <c r="AE140" s="49"/>
    </row>
    <row r="141" spans="1:31">
      <c r="A141" s="49"/>
      <c r="B141" s="49"/>
      <c r="C141" s="525"/>
      <c r="D141" s="525"/>
      <c r="E141" s="525"/>
      <c r="F141" s="525"/>
      <c r="G141" s="525"/>
      <c r="H141" s="525"/>
      <c r="I141" s="525"/>
      <c r="J141" s="525"/>
      <c r="K141" s="525"/>
      <c r="L141" s="49"/>
      <c r="M141" s="49"/>
      <c r="N141" s="49"/>
      <c r="O141" s="49"/>
      <c r="P141" s="49"/>
      <c r="Q141" s="49"/>
      <c r="R141" s="49"/>
      <c r="S141" s="49"/>
      <c r="T141" s="49"/>
      <c r="U141" s="49"/>
      <c r="V141" s="49"/>
      <c r="W141" s="49"/>
      <c r="X141" s="49"/>
      <c r="Y141" s="49"/>
      <c r="Z141" s="49"/>
      <c r="AA141" s="49"/>
      <c r="AB141" s="49"/>
      <c r="AC141" s="49"/>
      <c r="AD141" s="49"/>
      <c r="AE141" s="49"/>
    </row>
    <row r="142" spans="1:31">
      <c r="A142" s="49"/>
      <c r="B142" s="49"/>
      <c r="C142" s="525"/>
      <c r="D142" s="525"/>
      <c r="E142" s="525"/>
      <c r="F142" s="525"/>
      <c r="G142" s="525"/>
      <c r="H142" s="525"/>
      <c r="I142" s="525"/>
      <c r="J142" s="525"/>
      <c r="K142" s="525"/>
      <c r="L142" s="49"/>
      <c r="M142" s="49"/>
      <c r="N142" s="49"/>
      <c r="O142" s="49"/>
      <c r="P142" s="49"/>
      <c r="Q142" s="49"/>
      <c r="R142" s="49"/>
      <c r="S142" s="49"/>
      <c r="T142" s="49"/>
      <c r="U142" s="49"/>
      <c r="V142" s="49"/>
      <c r="W142" s="49"/>
      <c r="X142" s="49"/>
      <c r="Y142" s="49"/>
      <c r="Z142" s="49"/>
      <c r="AA142" s="49"/>
      <c r="AB142" s="49"/>
      <c r="AC142" s="49"/>
      <c r="AD142" s="49"/>
      <c r="AE142" s="49"/>
    </row>
    <row r="143" spans="1:31">
      <c r="A143" s="49"/>
      <c r="B143" s="49"/>
      <c r="C143" s="525"/>
      <c r="D143" s="525"/>
      <c r="E143" s="525"/>
      <c r="F143" s="525"/>
      <c r="G143" s="525"/>
      <c r="H143" s="525"/>
      <c r="I143" s="525"/>
      <c r="J143" s="525"/>
      <c r="K143" s="525"/>
      <c r="L143" s="49"/>
      <c r="M143" s="49"/>
      <c r="N143" s="49"/>
      <c r="O143" s="49"/>
      <c r="P143" s="49"/>
      <c r="Q143" s="49"/>
      <c r="R143" s="49"/>
      <c r="S143" s="49"/>
      <c r="T143" s="49"/>
      <c r="U143" s="49"/>
      <c r="V143" s="49"/>
      <c r="W143" s="49"/>
      <c r="X143" s="49"/>
      <c r="Y143" s="49"/>
      <c r="Z143" s="49"/>
      <c r="AA143" s="49"/>
      <c r="AB143" s="49"/>
      <c r="AC143" s="49"/>
      <c r="AD143" s="49"/>
      <c r="AE143" s="49"/>
    </row>
    <row r="144" spans="1:31">
      <c r="A144" s="49"/>
      <c r="B144" s="49"/>
      <c r="C144" s="525"/>
      <c r="D144" s="525"/>
      <c r="E144" s="525"/>
      <c r="F144" s="525"/>
      <c r="G144" s="525"/>
      <c r="H144" s="525"/>
      <c r="I144" s="525"/>
      <c r="J144" s="525"/>
      <c r="K144" s="525"/>
      <c r="L144" s="49"/>
      <c r="M144" s="49"/>
      <c r="N144" s="49"/>
      <c r="O144" s="49"/>
      <c r="P144" s="49"/>
      <c r="Q144" s="49"/>
      <c r="R144" s="49"/>
      <c r="S144" s="49"/>
      <c r="T144" s="49"/>
      <c r="U144" s="49"/>
      <c r="V144" s="49"/>
      <c r="W144" s="49"/>
      <c r="X144" s="49"/>
      <c r="Y144" s="49"/>
      <c r="Z144" s="49"/>
      <c r="AA144" s="49"/>
      <c r="AB144" s="49"/>
      <c r="AC144" s="49"/>
      <c r="AD144" s="49"/>
      <c r="AE144" s="49"/>
    </row>
    <row r="145" spans="1:31">
      <c r="A145" s="49"/>
      <c r="B145" s="49"/>
      <c r="C145" s="525"/>
      <c r="D145" s="525"/>
      <c r="E145" s="525"/>
      <c r="F145" s="525"/>
      <c r="G145" s="525"/>
      <c r="H145" s="525"/>
      <c r="I145" s="525"/>
      <c r="J145" s="525"/>
      <c r="K145" s="525"/>
      <c r="L145" s="49"/>
      <c r="M145" s="49"/>
      <c r="N145" s="49"/>
      <c r="O145" s="49"/>
      <c r="P145" s="49"/>
      <c r="Q145" s="49"/>
      <c r="R145" s="49"/>
      <c r="S145" s="49"/>
      <c r="T145" s="49"/>
      <c r="U145" s="49"/>
      <c r="V145" s="49"/>
      <c r="W145" s="49"/>
      <c r="X145" s="49"/>
      <c r="Y145" s="49"/>
      <c r="Z145" s="49"/>
      <c r="AA145" s="49"/>
      <c r="AB145" s="49"/>
      <c r="AC145" s="49"/>
      <c r="AD145" s="49"/>
      <c r="AE145" s="49"/>
    </row>
    <row r="146" spans="1:31">
      <c r="A146" s="49"/>
      <c r="B146" s="49"/>
      <c r="C146" s="525"/>
      <c r="D146" s="525"/>
      <c r="E146" s="525"/>
      <c r="F146" s="525"/>
      <c r="G146" s="525"/>
      <c r="H146" s="525"/>
      <c r="I146" s="525"/>
      <c r="J146" s="525"/>
      <c r="K146" s="525"/>
      <c r="L146" s="49"/>
      <c r="M146" s="49"/>
      <c r="N146" s="49"/>
      <c r="O146" s="49"/>
      <c r="P146" s="49"/>
      <c r="Q146" s="49"/>
      <c r="R146" s="49"/>
      <c r="S146" s="49"/>
      <c r="T146" s="49"/>
      <c r="U146" s="49"/>
      <c r="V146" s="49"/>
      <c r="W146" s="49"/>
      <c r="X146" s="49"/>
      <c r="Y146" s="49"/>
      <c r="Z146" s="49"/>
      <c r="AA146" s="49"/>
      <c r="AB146" s="49"/>
      <c r="AC146" s="49"/>
      <c r="AD146" s="49"/>
      <c r="AE146" s="49"/>
    </row>
    <row r="147" spans="1:31">
      <c r="A147" s="49"/>
      <c r="B147" s="49"/>
      <c r="C147" s="525"/>
      <c r="D147" s="525"/>
      <c r="E147" s="525"/>
      <c r="F147" s="525"/>
      <c r="G147" s="525"/>
      <c r="H147" s="525"/>
      <c r="I147" s="525"/>
      <c r="J147" s="525"/>
      <c r="K147" s="525"/>
      <c r="L147" s="49"/>
      <c r="M147" s="49"/>
      <c r="N147" s="49"/>
      <c r="O147" s="49"/>
      <c r="P147" s="49"/>
      <c r="Q147" s="49"/>
      <c r="R147" s="49"/>
      <c r="S147" s="49"/>
      <c r="T147" s="49"/>
      <c r="U147" s="49"/>
      <c r="V147" s="49"/>
      <c r="W147" s="49"/>
      <c r="X147" s="49"/>
      <c r="Y147" s="49"/>
      <c r="Z147" s="49"/>
      <c r="AA147" s="49"/>
      <c r="AB147" s="49"/>
      <c r="AC147" s="49"/>
      <c r="AD147" s="49"/>
      <c r="AE147" s="49"/>
    </row>
    <row r="148" spans="1:31">
      <c r="A148" s="49"/>
      <c r="B148" s="49"/>
      <c r="C148" s="525"/>
      <c r="D148" s="525"/>
      <c r="E148" s="525"/>
      <c r="F148" s="525"/>
      <c r="G148" s="525"/>
      <c r="H148" s="525"/>
      <c r="I148" s="525"/>
      <c r="J148" s="525"/>
      <c r="K148" s="525"/>
      <c r="L148" s="49"/>
      <c r="M148" s="49"/>
      <c r="N148" s="49"/>
      <c r="O148" s="49"/>
      <c r="P148" s="49"/>
      <c r="Q148" s="49"/>
      <c r="R148" s="49"/>
      <c r="S148" s="49"/>
      <c r="T148" s="49"/>
      <c r="U148" s="49"/>
      <c r="V148" s="49"/>
      <c r="W148" s="49"/>
      <c r="X148" s="49"/>
      <c r="Y148" s="49"/>
      <c r="Z148" s="49"/>
      <c r="AA148" s="49"/>
      <c r="AB148" s="49"/>
      <c r="AC148" s="49"/>
      <c r="AD148" s="49"/>
      <c r="AE148" s="49"/>
    </row>
    <row r="149" spans="1:31">
      <c r="A149" s="49"/>
      <c r="B149" s="49"/>
      <c r="C149" s="525"/>
      <c r="D149" s="525"/>
      <c r="E149" s="525"/>
      <c r="F149" s="525"/>
      <c r="G149" s="525"/>
      <c r="H149" s="525"/>
      <c r="I149" s="525"/>
      <c r="J149" s="525"/>
      <c r="K149" s="525"/>
      <c r="L149" s="49"/>
      <c r="M149" s="49"/>
      <c r="N149" s="49"/>
      <c r="O149" s="49"/>
      <c r="P149" s="49"/>
      <c r="Q149" s="49"/>
      <c r="R149" s="49"/>
      <c r="S149" s="49"/>
      <c r="T149" s="49"/>
      <c r="U149" s="49"/>
      <c r="V149" s="49"/>
      <c r="W149" s="49"/>
      <c r="X149" s="49"/>
      <c r="Y149" s="49"/>
      <c r="Z149" s="49"/>
      <c r="AA149" s="49"/>
      <c r="AB149" s="49"/>
      <c r="AC149" s="49"/>
      <c r="AD149" s="49"/>
      <c r="AE149" s="49"/>
    </row>
    <row r="150" spans="1:31">
      <c r="A150" s="49"/>
      <c r="B150" s="49"/>
      <c r="C150" s="525"/>
      <c r="D150" s="525"/>
      <c r="E150" s="525"/>
      <c r="F150" s="525"/>
      <c r="G150" s="525"/>
      <c r="H150" s="525"/>
      <c r="I150" s="525"/>
      <c r="J150" s="525"/>
      <c r="K150" s="525"/>
      <c r="L150" s="49"/>
      <c r="M150" s="49"/>
      <c r="N150" s="49"/>
      <c r="O150" s="49"/>
      <c r="P150" s="49"/>
      <c r="Q150" s="49"/>
      <c r="R150" s="49"/>
      <c r="S150" s="49"/>
      <c r="T150" s="49"/>
      <c r="U150" s="49"/>
      <c r="V150" s="49"/>
      <c r="W150" s="49"/>
      <c r="X150" s="49"/>
      <c r="Y150" s="49"/>
      <c r="Z150" s="49"/>
      <c r="AA150" s="49"/>
      <c r="AB150" s="49"/>
      <c r="AC150" s="49"/>
      <c r="AD150" s="49"/>
      <c r="AE150" s="49"/>
    </row>
    <row r="151" spans="1:31">
      <c r="A151" s="49"/>
      <c r="B151" s="49"/>
      <c r="C151" s="525"/>
      <c r="D151" s="525"/>
      <c r="E151" s="525"/>
      <c r="F151" s="525"/>
      <c r="G151" s="525"/>
      <c r="H151" s="525"/>
      <c r="I151" s="525"/>
      <c r="J151" s="525"/>
      <c r="K151" s="525"/>
      <c r="L151" s="49"/>
      <c r="M151" s="49"/>
      <c r="N151" s="49"/>
      <c r="O151" s="49"/>
      <c r="P151" s="49"/>
      <c r="Q151" s="49"/>
      <c r="R151" s="49"/>
      <c r="S151" s="49"/>
      <c r="T151" s="49"/>
      <c r="U151" s="49"/>
      <c r="V151" s="49"/>
      <c r="W151" s="49"/>
      <c r="X151" s="49"/>
      <c r="Y151" s="49"/>
      <c r="Z151" s="49"/>
      <c r="AA151" s="49"/>
      <c r="AB151" s="49"/>
      <c r="AC151" s="49"/>
      <c r="AD151" s="49"/>
      <c r="AE151" s="49"/>
    </row>
    <row r="152" spans="1:31">
      <c r="A152" s="49"/>
      <c r="B152" s="49"/>
      <c r="C152" s="525"/>
      <c r="D152" s="525"/>
      <c r="E152" s="525"/>
      <c r="F152" s="525"/>
      <c r="G152" s="525"/>
      <c r="H152" s="525"/>
      <c r="I152" s="525"/>
      <c r="J152" s="525"/>
      <c r="K152" s="525"/>
      <c r="L152" s="49"/>
      <c r="M152" s="49"/>
      <c r="N152" s="49"/>
      <c r="O152" s="49"/>
      <c r="P152" s="49"/>
      <c r="Q152" s="49"/>
      <c r="R152" s="49"/>
      <c r="S152" s="49"/>
      <c r="T152" s="49"/>
      <c r="U152" s="49"/>
      <c r="V152" s="49"/>
      <c r="W152" s="49"/>
      <c r="X152" s="49"/>
      <c r="Y152" s="49"/>
      <c r="Z152" s="49"/>
      <c r="AA152" s="49"/>
      <c r="AB152" s="49"/>
      <c r="AC152" s="49"/>
      <c r="AD152" s="49"/>
      <c r="AE152" s="49"/>
    </row>
    <row r="153" spans="1:31">
      <c r="A153" s="49"/>
      <c r="B153" s="49"/>
      <c r="C153" s="525"/>
      <c r="D153" s="525"/>
      <c r="E153" s="525"/>
      <c r="F153" s="525"/>
      <c r="G153" s="525"/>
      <c r="H153" s="525"/>
      <c r="I153" s="525"/>
      <c r="J153" s="525"/>
      <c r="K153" s="525"/>
      <c r="L153" s="49"/>
      <c r="M153" s="49"/>
      <c r="N153" s="49"/>
      <c r="O153" s="49"/>
      <c r="P153" s="49"/>
      <c r="Q153" s="49"/>
      <c r="R153" s="49"/>
      <c r="S153" s="49"/>
      <c r="T153" s="49"/>
      <c r="U153" s="49"/>
      <c r="V153" s="49"/>
      <c r="W153" s="49"/>
      <c r="X153" s="49"/>
      <c r="Y153" s="49"/>
      <c r="Z153" s="49"/>
      <c r="AA153" s="49"/>
      <c r="AB153" s="49"/>
      <c r="AC153" s="49"/>
      <c r="AD153" s="49"/>
      <c r="AE153" s="49"/>
    </row>
    <row r="154" spans="1:31">
      <c r="A154" s="49"/>
      <c r="B154" s="49"/>
      <c r="C154" s="525"/>
      <c r="D154" s="525"/>
      <c r="E154" s="525"/>
      <c r="F154" s="525"/>
      <c r="G154" s="525"/>
      <c r="H154" s="525"/>
      <c r="I154" s="525"/>
      <c r="J154" s="525"/>
      <c r="K154" s="525"/>
      <c r="L154" s="49"/>
      <c r="M154" s="49"/>
      <c r="N154" s="49"/>
      <c r="O154" s="49"/>
      <c r="P154" s="49"/>
      <c r="Q154" s="49"/>
      <c r="R154" s="49"/>
      <c r="S154" s="49"/>
      <c r="T154" s="49"/>
      <c r="U154" s="49"/>
      <c r="V154" s="49"/>
      <c r="W154" s="49"/>
      <c r="X154" s="49"/>
      <c r="Y154" s="49"/>
      <c r="Z154" s="49"/>
      <c r="AA154" s="49"/>
      <c r="AB154" s="49"/>
      <c r="AC154" s="49"/>
      <c r="AD154" s="49"/>
      <c r="AE154" s="49"/>
    </row>
    <row r="155" spans="1:31">
      <c r="A155" s="49"/>
      <c r="B155" s="49"/>
      <c r="C155" s="49"/>
      <c r="D155" s="49"/>
      <c r="E155" s="49"/>
      <c r="F155" s="49"/>
      <c r="G155" s="49"/>
      <c r="H155" s="49"/>
      <c r="I155" s="49"/>
      <c r="J155" s="49"/>
      <c r="K155" s="49"/>
      <c r="L155" s="49"/>
      <c r="M155" s="49"/>
      <c r="N155" s="49"/>
      <c r="O155" s="49"/>
      <c r="P155" s="49"/>
      <c r="Q155" s="49"/>
      <c r="R155" s="49"/>
      <c r="S155" s="49"/>
      <c r="T155" s="49"/>
      <c r="U155" s="49"/>
      <c r="V155" s="49"/>
      <c r="W155" s="49"/>
      <c r="X155" s="49"/>
      <c r="Y155" s="49"/>
      <c r="Z155" s="49"/>
      <c r="AA155" s="49"/>
      <c r="AB155" s="49"/>
      <c r="AC155" s="49"/>
      <c r="AD155" s="49"/>
      <c r="AE155" s="49"/>
    </row>
    <row r="156" spans="1:31">
      <c r="A156" s="49"/>
      <c r="B156" s="49"/>
      <c r="C156" s="49"/>
      <c r="D156" s="49"/>
      <c r="E156" s="49"/>
      <c r="F156" s="49"/>
      <c r="G156" s="49"/>
      <c r="H156" s="49"/>
      <c r="I156" s="49"/>
      <c r="J156" s="49"/>
      <c r="K156" s="49"/>
      <c r="L156" s="49"/>
      <c r="M156" s="49"/>
      <c r="N156" s="49"/>
      <c r="O156" s="49"/>
      <c r="P156" s="49"/>
      <c r="Q156" s="49"/>
      <c r="R156" s="49"/>
      <c r="S156" s="49"/>
      <c r="T156" s="49"/>
      <c r="U156" s="49"/>
      <c r="V156" s="49"/>
      <c r="W156" s="49"/>
      <c r="X156" s="49"/>
      <c r="Y156" s="49"/>
      <c r="Z156" s="49"/>
      <c r="AA156" s="49"/>
      <c r="AB156" s="49"/>
      <c r="AC156" s="49"/>
      <c r="AD156" s="49"/>
      <c r="AE156" s="49"/>
    </row>
    <row r="157" spans="1:31">
      <c r="A157" s="49"/>
      <c r="B157" s="49"/>
      <c r="C157" s="49"/>
      <c r="D157" s="49"/>
      <c r="E157" s="49"/>
      <c r="F157" s="49"/>
      <c r="G157" s="49"/>
      <c r="H157" s="49"/>
      <c r="I157" s="49"/>
      <c r="J157" s="49"/>
      <c r="K157" s="49"/>
      <c r="L157" s="49"/>
      <c r="M157" s="49"/>
      <c r="N157" s="49"/>
      <c r="O157" s="49"/>
      <c r="P157" s="49"/>
      <c r="Q157" s="49"/>
      <c r="R157" s="49"/>
      <c r="S157" s="49"/>
      <c r="T157" s="49"/>
      <c r="U157" s="49"/>
      <c r="V157" s="49"/>
      <c r="W157" s="49"/>
      <c r="X157" s="49"/>
      <c r="Y157" s="49"/>
      <c r="Z157" s="49"/>
      <c r="AA157" s="49"/>
      <c r="AB157" s="49"/>
      <c r="AC157" s="49"/>
      <c r="AD157" s="49"/>
      <c r="AE157" s="49"/>
    </row>
    <row r="158" spans="1:31">
      <c r="A158" s="49"/>
      <c r="B158" s="49"/>
      <c r="C158" s="49"/>
      <c r="D158" s="49"/>
      <c r="E158" s="49"/>
      <c r="F158" s="49"/>
      <c r="G158" s="49"/>
      <c r="H158" s="49"/>
      <c r="I158" s="49"/>
      <c r="J158" s="49"/>
      <c r="K158" s="49"/>
      <c r="L158" s="49"/>
      <c r="M158" s="49"/>
      <c r="N158" s="49"/>
      <c r="O158" s="49"/>
      <c r="P158" s="49"/>
      <c r="Q158" s="49"/>
      <c r="R158" s="49"/>
      <c r="S158" s="49"/>
      <c r="T158" s="49"/>
      <c r="U158" s="49"/>
      <c r="V158" s="49"/>
      <c r="W158" s="49"/>
      <c r="X158" s="49"/>
      <c r="Y158" s="49"/>
      <c r="Z158" s="49"/>
      <c r="AA158" s="49"/>
      <c r="AB158" s="49"/>
      <c r="AC158" s="49"/>
      <c r="AD158" s="49"/>
      <c r="AE158" s="49"/>
    </row>
    <row r="159" spans="1:31">
      <c r="A159" s="49"/>
      <c r="B159" s="49"/>
      <c r="C159" s="49"/>
      <c r="D159" s="49"/>
      <c r="E159" s="49"/>
      <c r="F159" s="49"/>
      <c r="G159" s="49"/>
      <c r="H159" s="49"/>
      <c r="I159" s="49"/>
      <c r="J159" s="49"/>
      <c r="K159" s="49"/>
      <c r="L159" s="49"/>
      <c r="M159" s="49"/>
      <c r="N159" s="49"/>
      <c r="O159" s="49"/>
      <c r="P159" s="49"/>
      <c r="Q159" s="49"/>
      <c r="R159" s="49"/>
      <c r="S159" s="49"/>
      <c r="T159" s="49"/>
      <c r="U159" s="49"/>
      <c r="V159" s="49"/>
      <c r="W159" s="49"/>
      <c r="X159" s="49"/>
      <c r="Y159" s="49"/>
      <c r="Z159" s="49"/>
      <c r="AA159" s="49"/>
      <c r="AB159" s="49"/>
      <c r="AC159" s="49"/>
      <c r="AD159" s="49"/>
      <c r="AE159" s="49"/>
    </row>
    <row r="160" spans="1:31">
      <c r="A160" s="49"/>
      <c r="B160" s="49"/>
      <c r="C160" s="49"/>
      <c r="D160" s="49"/>
      <c r="E160" s="49"/>
      <c r="F160" s="49"/>
      <c r="G160" s="49"/>
      <c r="H160" s="49"/>
      <c r="I160" s="49"/>
      <c r="J160" s="49"/>
      <c r="K160" s="49"/>
      <c r="L160" s="49"/>
      <c r="M160" s="49"/>
      <c r="N160" s="49"/>
      <c r="O160" s="49"/>
      <c r="P160" s="49"/>
      <c r="Q160" s="49"/>
      <c r="R160" s="49"/>
      <c r="S160" s="49"/>
      <c r="T160" s="49"/>
      <c r="U160" s="49"/>
      <c r="V160" s="49"/>
      <c r="W160" s="49"/>
      <c r="X160" s="49"/>
      <c r="Y160" s="49"/>
      <c r="Z160" s="49"/>
      <c r="AA160" s="49"/>
      <c r="AB160" s="49"/>
      <c r="AC160" s="49"/>
      <c r="AD160" s="49"/>
      <c r="AE160" s="49"/>
    </row>
    <row r="161" spans="1:31">
      <c r="A161" s="49"/>
      <c r="B161" s="49"/>
      <c r="C161" s="49"/>
      <c r="D161" s="49"/>
      <c r="E161" s="49"/>
      <c r="F161" s="49"/>
      <c r="G161" s="49"/>
      <c r="H161" s="49"/>
      <c r="I161" s="49"/>
      <c r="J161" s="49"/>
      <c r="K161" s="49"/>
      <c r="L161" s="49"/>
      <c r="M161" s="49"/>
      <c r="N161" s="49"/>
      <c r="O161" s="49"/>
      <c r="P161" s="49"/>
      <c r="Q161" s="49"/>
      <c r="R161" s="49"/>
      <c r="S161" s="49"/>
      <c r="T161" s="49"/>
      <c r="U161" s="49"/>
      <c r="V161" s="49"/>
      <c r="W161" s="49"/>
      <c r="X161" s="49"/>
      <c r="Y161" s="49"/>
      <c r="Z161" s="49"/>
      <c r="AA161" s="49"/>
      <c r="AB161" s="49"/>
      <c r="AC161" s="49"/>
      <c r="AD161" s="49"/>
      <c r="AE161" s="49"/>
    </row>
    <row r="162" spans="1:31">
      <c r="A162" s="49"/>
      <c r="B162" s="49"/>
      <c r="C162" s="49"/>
      <c r="D162" s="49"/>
      <c r="E162" s="49"/>
      <c r="F162" s="49"/>
      <c r="G162" s="49"/>
      <c r="H162" s="49"/>
      <c r="I162" s="49"/>
      <c r="J162" s="49"/>
      <c r="K162" s="49"/>
      <c r="L162" s="49"/>
      <c r="M162" s="49"/>
      <c r="N162" s="49"/>
      <c r="O162" s="49"/>
      <c r="P162" s="49"/>
      <c r="Q162" s="49"/>
      <c r="R162" s="49"/>
      <c r="S162" s="49"/>
      <c r="T162" s="49"/>
      <c r="U162" s="49"/>
      <c r="V162" s="49"/>
      <c r="W162" s="49"/>
      <c r="X162" s="49"/>
      <c r="Y162" s="49"/>
      <c r="Z162" s="49"/>
      <c r="AA162" s="49"/>
      <c r="AB162" s="49"/>
      <c r="AC162" s="49"/>
      <c r="AD162" s="49"/>
      <c r="AE162" s="49"/>
    </row>
    <row r="163" spans="1:31">
      <c r="A163" s="49"/>
      <c r="B163" s="49"/>
      <c r="C163" s="49"/>
      <c r="D163" s="49"/>
      <c r="E163" s="49"/>
      <c r="F163" s="49"/>
      <c r="G163" s="49"/>
      <c r="H163" s="49"/>
      <c r="I163" s="49"/>
      <c r="J163" s="49"/>
      <c r="K163" s="49"/>
      <c r="L163" s="49"/>
      <c r="M163" s="49"/>
      <c r="N163" s="49"/>
      <c r="O163" s="49"/>
      <c r="P163" s="49"/>
      <c r="Q163" s="49"/>
      <c r="R163" s="49"/>
      <c r="S163" s="49"/>
      <c r="T163" s="49"/>
      <c r="U163" s="49"/>
      <c r="V163" s="49"/>
      <c r="W163" s="49"/>
      <c r="X163" s="49"/>
      <c r="Y163" s="49"/>
      <c r="Z163" s="49"/>
      <c r="AA163" s="49"/>
      <c r="AB163" s="49"/>
      <c r="AC163" s="49"/>
      <c r="AD163" s="49"/>
      <c r="AE163" s="49"/>
    </row>
    <row r="164" spans="1:31">
      <c r="A164" s="49"/>
      <c r="B164" s="49"/>
      <c r="C164" s="49"/>
      <c r="D164" s="49"/>
      <c r="E164" s="49"/>
      <c r="F164" s="49"/>
      <c r="G164" s="49"/>
      <c r="H164" s="49"/>
      <c r="I164" s="49"/>
      <c r="J164" s="49"/>
      <c r="K164" s="49"/>
      <c r="L164" s="49"/>
      <c r="M164" s="49"/>
      <c r="N164" s="49"/>
      <c r="O164" s="49"/>
      <c r="P164" s="49"/>
      <c r="Q164" s="49"/>
      <c r="R164" s="49"/>
      <c r="S164" s="49"/>
      <c r="T164" s="49"/>
      <c r="U164" s="49"/>
      <c r="V164" s="49"/>
      <c r="W164" s="49"/>
      <c r="X164" s="49"/>
      <c r="Y164" s="49"/>
      <c r="Z164" s="49"/>
      <c r="AA164" s="49"/>
      <c r="AB164" s="49"/>
      <c r="AC164" s="49"/>
      <c r="AD164" s="49"/>
      <c r="AE164" s="49"/>
    </row>
    <row r="165" spans="1:31">
      <c r="A165" s="49"/>
      <c r="B165" s="49"/>
      <c r="C165" s="49"/>
      <c r="D165" s="49"/>
      <c r="E165" s="49"/>
      <c r="F165" s="49"/>
      <c r="G165" s="49"/>
      <c r="H165" s="49"/>
      <c r="I165" s="49"/>
      <c r="J165" s="49"/>
      <c r="K165" s="49"/>
      <c r="L165" s="49"/>
      <c r="M165" s="49"/>
      <c r="N165" s="49"/>
      <c r="O165" s="49"/>
      <c r="P165" s="49"/>
      <c r="Q165" s="49"/>
      <c r="R165" s="49"/>
      <c r="S165" s="49"/>
      <c r="T165" s="49"/>
      <c r="U165" s="49"/>
      <c r="V165" s="49"/>
      <c r="W165" s="49"/>
      <c r="X165" s="49"/>
      <c r="Y165" s="49"/>
      <c r="Z165" s="49"/>
      <c r="AA165" s="49"/>
      <c r="AB165" s="49"/>
      <c r="AC165" s="49"/>
      <c r="AD165" s="49"/>
      <c r="AE165" s="49"/>
    </row>
    <row r="166" spans="1:31">
      <c r="A166" s="49"/>
      <c r="B166" s="49"/>
      <c r="C166" s="49"/>
      <c r="D166" s="49"/>
      <c r="E166" s="49"/>
      <c r="F166" s="49"/>
      <c r="G166" s="49"/>
      <c r="H166" s="49"/>
      <c r="I166" s="49"/>
      <c r="J166" s="49"/>
      <c r="K166" s="49"/>
      <c r="L166" s="49"/>
      <c r="M166" s="49"/>
      <c r="N166" s="49"/>
      <c r="O166" s="49"/>
      <c r="P166" s="49"/>
      <c r="Q166" s="49"/>
      <c r="R166" s="49"/>
      <c r="S166" s="49"/>
      <c r="T166" s="49"/>
      <c r="U166" s="49"/>
      <c r="V166" s="49"/>
      <c r="W166" s="49"/>
      <c r="X166" s="49"/>
      <c r="Y166" s="49"/>
      <c r="Z166" s="49"/>
      <c r="AA166" s="49"/>
      <c r="AB166" s="49"/>
      <c r="AC166" s="49"/>
      <c r="AD166" s="49"/>
      <c r="AE166" s="49"/>
    </row>
    <row r="167" spans="1:31">
      <c r="A167" s="49"/>
      <c r="B167" s="49"/>
      <c r="C167" s="49"/>
      <c r="D167" s="49"/>
      <c r="E167" s="49"/>
      <c r="F167" s="49"/>
      <c r="G167" s="49"/>
      <c r="H167" s="49"/>
      <c r="I167" s="49"/>
      <c r="J167" s="49"/>
      <c r="K167" s="49"/>
      <c r="L167" s="49"/>
      <c r="M167" s="49"/>
      <c r="N167" s="49"/>
      <c r="O167" s="49"/>
      <c r="P167" s="49"/>
      <c r="Q167" s="49"/>
      <c r="R167" s="49"/>
      <c r="S167" s="49"/>
      <c r="T167" s="49"/>
      <c r="U167" s="49"/>
      <c r="V167" s="49"/>
      <c r="W167" s="49"/>
      <c r="X167" s="49"/>
      <c r="Y167" s="49"/>
      <c r="Z167" s="49"/>
      <c r="AA167" s="49"/>
      <c r="AB167" s="49"/>
      <c r="AC167" s="49"/>
      <c r="AD167" s="49"/>
      <c r="AE167" s="49"/>
    </row>
    <row r="168" spans="1:31">
      <c r="A168" s="49"/>
      <c r="B168" s="49"/>
      <c r="C168" s="49"/>
      <c r="D168" s="49"/>
      <c r="E168" s="49"/>
      <c r="F168" s="49"/>
      <c r="G168" s="49"/>
      <c r="H168" s="49"/>
      <c r="I168" s="49"/>
      <c r="J168" s="49"/>
      <c r="K168" s="49"/>
      <c r="L168" s="49"/>
      <c r="M168" s="49"/>
      <c r="N168" s="49"/>
      <c r="O168" s="49"/>
      <c r="P168" s="49"/>
      <c r="Q168" s="49"/>
      <c r="R168" s="49"/>
      <c r="S168" s="49"/>
      <c r="T168" s="49"/>
      <c r="U168" s="49"/>
      <c r="V168" s="49"/>
      <c r="W168" s="49"/>
      <c r="X168" s="49"/>
      <c r="Y168" s="49"/>
      <c r="Z168" s="49"/>
      <c r="AA168" s="49"/>
      <c r="AB168" s="49"/>
      <c r="AC168" s="49"/>
      <c r="AD168" s="49"/>
      <c r="AE168" s="49"/>
    </row>
    <row r="169" spans="1:31">
      <c r="A169" s="49"/>
      <c r="B169" s="49"/>
      <c r="C169" s="49"/>
      <c r="D169" s="49"/>
      <c r="E169" s="49"/>
      <c r="F169" s="49"/>
      <c r="G169" s="49"/>
      <c r="H169" s="49"/>
      <c r="I169" s="49"/>
      <c r="J169" s="49"/>
      <c r="K169" s="49"/>
      <c r="L169" s="49"/>
      <c r="M169" s="49"/>
      <c r="N169" s="49"/>
      <c r="O169" s="49"/>
      <c r="P169" s="49"/>
      <c r="Q169" s="49"/>
      <c r="R169" s="49"/>
      <c r="S169" s="49"/>
      <c r="T169" s="49"/>
      <c r="U169" s="49"/>
      <c r="V169" s="49"/>
      <c r="W169" s="49"/>
      <c r="X169" s="49"/>
      <c r="Y169" s="49"/>
      <c r="Z169" s="49"/>
      <c r="AA169" s="49"/>
      <c r="AB169" s="49"/>
      <c r="AC169" s="49"/>
      <c r="AD169" s="49"/>
      <c r="AE169" s="49"/>
    </row>
    <row r="170" spans="1:31">
      <c r="A170" s="49"/>
      <c r="B170" s="49"/>
      <c r="C170" s="49"/>
      <c r="D170" s="49"/>
      <c r="E170" s="49"/>
      <c r="F170" s="49"/>
      <c r="G170" s="49"/>
      <c r="H170" s="49"/>
      <c r="I170" s="49"/>
      <c r="J170" s="49"/>
      <c r="K170" s="49"/>
      <c r="L170" s="49"/>
      <c r="M170" s="49"/>
      <c r="N170" s="49"/>
      <c r="O170" s="49"/>
      <c r="P170" s="49"/>
      <c r="Q170" s="49"/>
      <c r="R170" s="49"/>
      <c r="S170" s="49"/>
      <c r="T170" s="49"/>
      <c r="U170" s="49"/>
      <c r="V170" s="49"/>
      <c r="W170" s="49"/>
      <c r="X170" s="49"/>
      <c r="Y170" s="49"/>
      <c r="Z170" s="49"/>
      <c r="AA170" s="49"/>
      <c r="AB170" s="49"/>
      <c r="AC170" s="49"/>
      <c r="AD170" s="49"/>
      <c r="AE170" s="49"/>
    </row>
    <row r="171" spans="1:31">
      <c r="A171" s="49"/>
      <c r="B171" s="49"/>
      <c r="C171" s="49"/>
      <c r="D171" s="49"/>
      <c r="E171" s="49"/>
      <c r="F171" s="49"/>
      <c r="G171" s="49"/>
      <c r="H171" s="49"/>
      <c r="I171" s="49"/>
      <c r="J171" s="49"/>
      <c r="K171" s="49"/>
      <c r="L171" s="49"/>
      <c r="M171" s="49"/>
      <c r="N171" s="49"/>
      <c r="O171" s="49"/>
      <c r="P171" s="49"/>
      <c r="Q171" s="49"/>
      <c r="R171" s="49"/>
      <c r="S171" s="49"/>
      <c r="T171" s="49"/>
      <c r="U171" s="49"/>
      <c r="V171" s="49"/>
      <c r="W171" s="49"/>
      <c r="X171" s="49"/>
      <c r="Y171" s="49"/>
      <c r="Z171" s="49"/>
      <c r="AA171" s="49"/>
      <c r="AB171" s="49"/>
      <c r="AC171" s="49"/>
      <c r="AD171" s="49"/>
      <c r="AE171" s="49"/>
    </row>
    <row r="172" spans="1:31">
      <c r="A172" s="49"/>
      <c r="B172" s="49"/>
      <c r="C172" s="49"/>
      <c r="D172" s="49"/>
      <c r="E172" s="49"/>
      <c r="F172" s="49"/>
      <c r="G172" s="49"/>
      <c r="H172" s="49"/>
      <c r="I172" s="49"/>
      <c r="J172" s="49"/>
      <c r="K172" s="49"/>
      <c r="L172" s="49"/>
      <c r="M172" s="49"/>
      <c r="N172" s="49"/>
      <c r="O172" s="49"/>
      <c r="P172" s="49"/>
      <c r="Q172" s="49"/>
      <c r="R172" s="49"/>
      <c r="S172" s="49"/>
      <c r="T172" s="49"/>
      <c r="U172" s="49"/>
      <c r="V172" s="49"/>
      <c r="W172" s="49"/>
      <c r="X172" s="49"/>
      <c r="Y172" s="49"/>
      <c r="Z172" s="49"/>
      <c r="AA172" s="49"/>
      <c r="AB172" s="49"/>
      <c r="AC172" s="49"/>
      <c r="AD172" s="49"/>
      <c r="AE172" s="49"/>
    </row>
    <row r="173" spans="1:31">
      <c r="A173" s="49"/>
      <c r="B173" s="49"/>
      <c r="C173" s="49"/>
      <c r="D173" s="49"/>
      <c r="E173" s="49"/>
      <c r="F173" s="49"/>
      <c r="G173" s="49"/>
      <c r="H173" s="49"/>
      <c r="I173" s="49"/>
      <c r="J173" s="49"/>
      <c r="K173" s="49"/>
      <c r="L173" s="49"/>
      <c r="M173" s="49"/>
      <c r="N173" s="49"/>
      <c r="O173" s="49"/>
      <c r="P173" s="49"/>
      <c r="Q173" s="49"/>
      <c r="R173" s="49"/>
      <c r="S173" s="49"/>
      <c r="T173" s="49"/>
      <c r="U173" s="49"/>
      <c r="V173" s="49"/>
      <c r="W173" s="49"/>
      <c r="X173" s="49"/>
      <c r="Y173" s="49"/>
      <c r="Z173" s="49"/>
      <c r="AA173" s="49"/>
      <c r="AB173" s="49"/>
      <c r="AC173" s="49"/>
      <c r="AD173" s="49"/>
      <c r="AE173" s="49"/>
    </row>
    <row r="174" spans="1:31">
      <c r="A174" s="49"/>
      <c r="B174" s="49"/>
      <c r="C174" s="49"/>
      <c r="D174" s="49"/>
      <c r="E174" s="49"/>
      <c r="F174" s="49"/>
      <c r="G174" s="49"/>
      <c r="H174" s="49"/>
      <c r="I174" s="49"/>
      <c r="J174" s="49"/>
      <c r="K174" s="49"/>
      <c r="L174" s="49"/>
      <c r="M174" s="49"/>
      <c r="N174" s="49"/>
      <c r="O174" s="49"/>
      <c r="P174" s="49"/>
      <c r="Q174" s="49"/>
      <c r="R174" s="49"/>
      <c r="S174" s="49"/>
      <c r="T174" s="49"/>
      <c r="U174" s="49"/>
      <c r="V174" s="49"/>
      <c r="W174" s="49"/>
      <c r="X174" s="49"/>
      <c r="Y174" s="49"/>
      <c r="Z174" s="49"/>
      <c r="AA174" s="49"/>
      <c r="AB174" s="49"/>
      <c r="AC174" s="49"/>
      <c r="AD174" s="49"/>
      <c r="AE174" s="49"/>
    </row>
    <row r="175" spans="1:31">
      <c r="A175" s="49"/>
      <c r="B175" s="49"/>
      <c r="C175" s="49"/>
      <c r="D175" s="49"/>
      <c r="E175" s="49"/>
      <c r="F175" s="49"/>
      <c r="G175" s="49"/>
      <c r="H175" s="49"/>
      <c r="I175" s="49"/>
      <c r="J175" s="49"/>
      <c r="K175" s="49"/>
      <c r="L175" s="49"/>
      <c r="M175" s="49"/>
      <c r="N175" s="49"/>
      <c r="O175" s="49"/>
      <c r="P175" s="49"/>
      <c r="Q175" s="49"/>
      <c r="R175" s="49"/>
      <c r="S175" s="49"/>
      <c r="T175" s="49"/>
      <c r="U175" s="49"/>
      <c r="V175" s="49"/>
      <c r="W175" s="49"/>
      <c r="X175" s="49"/>
      <c r="Y175" s="49"/>
      <c r="Z175" s="49"/>
      <c r="AA175" s="49"/>
      <c r="AB175" s="49"/>
      <c r="AC175" s="49"/>
      <c r="AD175" s="49"/>
      <c r="AE175" s="49"/>
    </row>
    <row r="176" spans="1:31">
      <c r="A176" s="49"/>
      <c r="B176" s="49"/>
      <c r="C176" s="49"/>
      <c r="D176" s="49"/>
      <c r="E176" s="49"/>
      <c r="F176" s="49"/>
      <c r="G176" s="49"/>
      <c r="H176" s="49"/>
      <c r="I176" s="49"/>
      <c r="J176" s="49"/>
      <c r="K176" s="49"/>
      <c r="L176" s="49"/>
      <c r="M176" s="49"/>
      <c r="N176" s="49"/>
      <c r="O176" s="49"/>
      <c r="P176" s="49"/>
      <c r="Q176" s="49"/>
      <c r="R176" s="49"/>
      <c r="S176" s="49"/>
      <c r="T176" s="49"/>
      <c r="U176" s="49"/>
      <c r="V176" s="49"/>
      <c r="W176" s="49"/>
      <c r="X176" s="49"/>
      <c r="Y176" s="49"/>
      <c r="Z176" s="49"/>
      <c r="AA176" s="49"/>
      <c r="AB176" s="49"/>
      <c r="AC176" s="49"/>
      <c r="AD176" s="49"/>
      <c r="AE176" s="49"/>
    </row>
    <row r="177" spans="1:31">
      <c r="A177" s="49"/>
      <c r="B177" s="49"/>
      <c r="C177" s="49"/>
      <c r="D177" s="49"/>
      <c r="E177" s="49"/>
      <c r="F177" s="49"/>
      <c r="G177" s="49"/>
      <c r="H177" s="49"/>
      <c r="I177" s="49"/>
      <c r="J177" s="49"/>
      <c r="K177" s="49"/>
      <c r="L177" s="49"/>
      <c r="M177" s="49"/>
      <c r="N177" s="49"/>
      <c r="O177" s="49"/>
      <c r="P177" s="49"/>
      <c r="Q177" s="49"/>
      <c r="R177" s="49"/>
      <c r="S177" s="49"/>
      <c r="T177" s="49"/>
      <c r="U177" s="49"/>
      <c r="V177" s="49"/>
      <c r="W177" s="49"/>
      <c r="X177" s="49"/>
      <c r="Y177" s="49"/>
      <c r="Z177" s="49"/>
      <c r="AA177" s="49"/>
      <c r="AB177" s="49"/>
      <c r="AC177" s="49"/>
      <c r="AD177" s="49"/>
      <c r="AE177" s="49"/>
    </row>
    <row r="178" spans="1:31">
      <c r="A178" s="49"/>
      <c r="B178" s="49"/>
      <c r="C178" s="49"/>
      <c r="D178" s="49"/>
      <c r="E178" s="49"/>
      <c r="F178" s="49"/>
      <c r="G178" s="49"/>
      <c r="H178" s="49"/>
      <c r="I178" s="49"/>
      <c r="J178" s="49"/>
      <c r="K178" s="49"/>
      <c r="L178" s="49"/>
      <c r="M178" s="49"/>
      <c r="N178" s="49"/>
      <c r="O178" s="49"/>
      <c r="P178" s="49"/>
      <c r="Q178" s="49"/>
      <c r="R178" s="49"/>
      <c r="S178" s="49"/>
      <c r="T178" s="49"/>
      <c r="U178" s="49"/>
      <c r="V178" s="49"/>
      <c r="W178" s="49"/>
      <c r="X178" s="49"/>
      <c r="Y178" s="49"/>
      <c r="Z178" s="49"/>
      <c r="AA178" s="49"/>
      <c r="AB178" s="49"/>
      <c r="AC178" s="49"/>
      <c r="AD178" s="49"/>
      <c r="AE178" s="49"/>
    </row>
    <row r="179" spans="1:31">
      <c r="A179" s="49"/>
      <c r="B179" s="49"/>
      <c r="C179" s="49"/>
      <c r="D179" s="49"/>
      <c r="E179" s="49"/>
      <c r="F179" s="49"/>
      <c r="G179" s="49"/>
      <c r="H179" s="49"/>
      <c r="I179" s="49"/>
      <c r="J179" s="49"/>
      <c r="K179" s="49"/>
      <c r="L179" s="49"/>
      <c r="M179" s="49"/>
      <c r="N179" s="49"/>
      <c r="O179" s="49"/>
      <c r="P179" s="49"/>
      <c r="Q179" s="49"/>
      <c r="R179" s="49"/>
      <c r="S179" s="49"/>
      <c r="T179" s="49"/>
      <c r="U179" s="49"/>
      <c r="V179" s="49"/>
      <c r="W179" s="49"/>
      <c r="X179" s="49"/>
      <c r="Y179" s="49"/>
      <c r="Z179" s="49"/>
      <c r="AA179" s="49"/>
      <c r="AB179" s="49"/>
      <c r="AC179" s="49"/>
      <c r="AD179" s="49"/>
      <c r="AE179" s="49"/>
    </row>
    <row r="180" spans="1:31">
      <c r="A180" s="49"/>
      <c r="B180" s="49"/>
      <c r="C180" s="49"/>
      <c r="D180" s="49"/>
      <c r="E180" s="49"/>
      <c r="F180" s="49"/>
      <c r="G180" s="49"/>
      <c r="H180" s="49"/>
      <c r="I180" s="49"/>
      <c r="J180" s="49"/>
      <c r="K180" s="49"/>
      <c r="L180" s="49"/>
      <c r="M180" s="49"/>
      <c r="N180" s="49"/>
      <c r="O180" s="49"/>
      <c r="P180" s="49"/>
      <c r="Q180" s="49"/>
      <c r="R180" s="49"/>
      <c r="S180" s="49"/>
      <c r="T180" s="49"/>
      <c r="U180" s="49"/>
      <c r="V180" s="49"/>
      <c r="W180" s="49"/>
      <c r="X180" s="49"/>
      <c r="Y180" s="49"/>
      <c r="Z180" s="49"/>
      <c r="AA180" s="49"/>
      <c r="AB180" s="49"/>
      <c r="AC180" s="49"/>
      <c r="AD180" s="49"/>
      <c r="AE180" s="49"/>
    </row>
    <row r="181" spans="1:31">
      <c r="A181" s="49"/>
      <c r="B181" s="49"/>
      <c r="C181" s="49"/>
      <c r="D181" s="49"/>
      <c r="E181" s="49"/>
      <c r="F181" s="49"/>
      <c r="G181" s="49"/>
      <c r="H181" s="49"/>
      <c r="I181" s="49"/>
      <c r="J181" s="49"/>
      <c r="K181" s="49"/>
      <c r="L181" s="49"/>
      <c r="M181" s="49"/>
      <c r="N181" s="49"/>
      <c r="O181" s="49"/>
      <c r="P181" s="49"/>
      <c r="Q181" s="49"/>
      <c r="R181" s="49"/>
      <c r="S181" s="49"/>
      <c r="T181" s="49"/>
      <c r="U181" s="49"/>
      <c r="V181" s="49"/>
      <c r="W181" s="49"/>
      <c r="X181" s="49"/>
      <c r="Y181" s="49"/>
      <c r="Z181" s="49"/>
      <c r="AA181" s="49"/>
      <c r="AB181" s="49"/>
      <c r="AC181" s="49"/>
      <c r="AD181" s="49"/>
      <c r="AE181" s="49"/>
    </row>
    <row r="182" spans="1:31">
      <c r="A182" s="49"/>
      <c r="B182" s="49"/>
      <c r="C182" s="49"/>
      <c r="D182" s="49"/>
      <c r="E182" s="49"/>
      <c r="F182" s="49"/>
      <c r="G182" s="49"/>
      <c r="H182" s="49"/>
      <c r="I182" s="49"/>
      <c r="J182" s="49"/>
      <c r="K182" s="49"/>
      <c r="L182" s="49"/>
      <c r="M182" s="49"/>
      <c r="N182" s="49"/>
      <c r="O182" s="49"/>
      <c r="P182" s="49"/>
      <c r="Q182" s="49"/>
      <c r="R182" s="49"/>
      <c r="S182" s="49"/>
      <c r="T182" s="49"/>
      <c r="U182" s="49"/>
      <c r="V182" s="49"/>
      <c r="W182" s="49"/>
      <c r="X182" s="49"/>
      <c r="Y182" s="49"/>
      <c r="Z182" s="49"/>
      <c r="AA182" s="49"/>
      <c r="AB182" s="49"/>
      <c r="AC182" s="49"/>
      <c r="AD182" s="49"/>
      <c r="AE182" s="49"/>
    </row>
    <row r="183" spans="1:31">
      <c r="A183" s="49"/>
      <c r="B183" s="49"/>
      <c r="C183" s="49"/>
      <c r="D183" s="49"/>
      <c r="E183" s="49"/>
      <c r="F183" s="49"/>
      <c r="G183" s="49"/>
      <c r="H183" s="49"/>
      <c r="I183" s="49"/>
      <c r="J183" s="49"/>
      <c r="K183" s="49"/>
      <c r="L183" s="49"/>
      <c r="M183" s="49"/>
      <c r="N183" s="49"/>
      <c r="O183" s="49"/>
      <c r="P183" s="49"/>
      <c r="Q183" s="49"/>
      <c r="R183" s="49"/>
      <c r="S183" s="49"/>
      <c r="T183" s="49"/>
      <c r="U183" s="49"/>
      <c r="V183" s="49"/>
      <c r="W183" s="49"/>
      <c r="X183" s="49"/>
      <c r="Y183" s="49"/>
      <c r="Z183" s="49"/>
      <c r="AA183" s="49"/>
      <c r="AB183" s="49"/>
      <c r="AC183" s="49"/>
      <c r="AD183" s="49"/>
      <c r="AE183" s="49"/>
    </row>
    <row r="184" spans="1:31">
      <c r="A184" s="49"/>
      <c r="B184" s="49"/>
      <c r="C184" s="49"/>
      <c r="D184" s="49"/>
      <c r="E184" s="49"/>
      <c r="F184" s="49"/>
      <c r="G184" s="49"/>
      <c r="H184" s="49"/>
      <c r="I184" s="49"/>
      <c r="J184" s="49"/>
      <c r="K184" s="49"/>
      <c r="L184" s="49"/>
      <c r="M184" s="49"/>
      <c r="N184" s="49"/>
      <c r="O184" s="49"/>
      <c r="P184" s="49"/>
      <c r="Q184" s="49"/>
      <c r="R184" s="49"/>
      <c r="S184" s="49"/>
      <c r="T184" s="49"/>
      <c r="U184" s="49"/>
      <c r="V184" s="49"/>
      <c r="W184" s="49"/>
      <c r="X184" s="49"/>
      <c r="Y184" s="49"/>
      <c r="Z184" s="49"/>
      <c r="AA184" s="49"/>
      <c r="AB184" s="49"/>
      <c r="AC184" s="49"/>
      <c r="AD184" s="49"/>
      <c r="AE184" s="49"/>
    </row>
    <row r="185" spans="1:31">
      <c r="A185" s="49"/>
      <c r="B185" s="49"/>
      <c r="C185" s="49"/>
      <c r="D185" s="49"/>
      <c r="E185" s="49"/>
      <c r="F185" s="49"/>
      <c r="G185" s="49"/>
      <c r="H185" s="49"/>
      <c r="I185" s="49"/>
      <c r="J185" s="49"/>
      <c r="K185" s="49"/>
      <c r="L185" s="49"/>
      <c r="M185" s="49"/>
      <c r="N185" s="49"/>
      <c r="O185" s="49"/>
      <c r="P185" s="49"/>
      <c r="Q185" s="49"/>
      <c r="R185" s="49"/>
      <c r="S185" s="49"/>
      <c r="T185" s="49"/>
      <c r="U185" s="49"/>
      <c r="V185" s="49"/>
      <c r="W185" s="49"/>
      <c r="X185" s="49"/>
      <c r="Y185" s="49"/>
      <c r="Z185" s="49"/>
      <c r="AA185" s="49"/>
      <c r="AB185" s="49"/>
      <c r="AC185" s="49"/>
      <c r="AD185" s="49"/>
      <c r="AE185" s="49"/>
    </row>
    <row r="186" spans="1:31">
      <c r="A186" s="49"/>
      <c r="B186" s="49"/>
      <c r="C186" s="49"/>
      <c r="D186" s="49"/>
      <c r="E186" s="49"/>
      <c r="F186" s="49"/>
      <c r="G186" s="49"/>
      <c r="H186" s="49"/>
      <c r="I186" s="49"/>
      <c r="J186" s="49"/>
      <c r="K186" s="49"/>
      <c r="L186" s="49"/>
      <c r="M186" s="49"/>
      <c r="N186" s="49"/>
      <c r="O186" s="49"/>
      <c r="P186" s="49"/>
      <c r="Q186" s="49"/>
      <c r="R186" s="49"/>
      <c r="S186" s="49"/>
      <c r="T186" s="49"/>
      <c r="U186" s="49"/>
      <c r="V186" s="49"/>
      <c r="W186" s="49"/>
      <c r="X186" s="49"/>
      <c r="Y186" s="49"/>
      <c r="Z186" s="49"/>
      <c r="AA186" s="49"/>
      <c r="AB186" s="49"/>
      <c r="AC186" s="49"/>
      <c r="AD186" s="49"/>
      <c r="AE186" s="49"/>
    </row>
    <row r="187" spans="1:31">
      <c r="A187" s="49"/>
      <c r="B187" s="49"/>
      <c r="C187" s="49"/>
      <c r="D187" s="49"/>
      <c r="E187" s="49"/>
      <c r="F187" s="49"/>
      <c r="G187" s="49"/>
      <c r="H187" s="49"/>
      <c r="I187" s="49"/>
      <c r="J187" s="49"/>
      <c r="K187" s="49"/>
      <c r="L187" s="49"/>
      <c r="M187" s="49"/>
      <c r="N187" s="49"/>
      <c r="O187" s="49"/>
      <c r="P187" s="49"/>
      <c r="Q187" s="49"/>
      <c r="R187" s="49"/>
      <c r="S187" s="49"/>
      <c r="T187" s="49"/>
      <c r="U187" s="49"/>
      <c r="V187" s="49"/>
      <c r="W187" s="49"/>
      <c r="X187" s="49"/>
      <c r="Y187" s="49"/>
      <c r="Z187" s="49"/>
      <c r="AA187" s="49"/>
      <c r="AB187" s="49"/>
      <c r="AC187" s="49"/>
      <c r="AD187" s="49"/>
      <c r="AE187" s="49"/>
    </row>
    <row r="188" spans="1:31">
      <c r="A188" s="49"/>
      <c r="B188" s="49"/>
      <c r="C188" s="49"/>
      <c r="D188" s="49"/>
      <c r="E188" s="49"/>
      <c r="F188" s="49"/>
      <c r="G188" s="49"/>
      <c r="H188" s="49"/>
      <c r="I188" s="49"/>
      <c r="J188" s="49"/>
      <c r="K188" s="49"/>
      <c r="L188" s="49"/>
      <c r="M188" s="49"/>
      <c r="N188" s="49"/>
      <c r="O188" s="49"/>
      <c r="P188" s="49"/>
      <c r="Q188" s="49"/>
      <c r="R188" s="49"/>
      <c r="S188" s="49"/>
      <c r="T188" s="49"/>
      <c r="U188" s="49"/>
      <c r="V188" s="49"/>
      <c r="W188" s="49"/>
      <c r="X188" s="49"/>
      <c r="Y188" s="49"/>
      <c r="Z188" s="49"/>
      <c r="AA188" s="49"/>
      <c r="AB188" s="49"/>
      <c r="AC188" s="49"/>
      <c r="AD188" s="49"/>
      <c r="AE188" s="49"/>
    </row>
    <row r="189" spans="1:31">
      <c r="A189" s="49"/>
      <c r="B189" s="49"/>
      <c r="C189" s="49"/>
      <c r="D189" s="49"/>
      <c r="E189" s="49"/>
      <c r="F189" s="49"/>
      <c r="G189" s="49"/>
      <c r="H189" s="49"/>
      <c r="I189" s="49"/>
      <c r="J189" s="49"/>
      <c r="K189" s="49"/>
      <c r="L189" s="49"/>
      <c r="M189" s="49"/>
      <c r="N189" s="49"/>
      <c r="O189" s="49"/>
      <c r="P189" s="49"/>
      <c r="Q189" s="49"/>
      <c r="R189" s="49"/>
      <c r="S189" s="49"/>
      <c r="T189" s="49"/>
      <c r="U189" s="49"/>
      <c r="V189" s="49"/>
      <c r="W189" s="49"/>
      <c r="X189" s="49"/>
      <c r="Y189" s="49"/>
      <c r="Z189" s="49"/>
      <c r="AA189" s="49"/>
      <c r="AB189" s="49"/>
      <c r="AC189" s="49"/>
      <c r="AD189" s="49"/>
      <c r="AE189" s="49"/>
    </row>
    <row r="190" spans="1:31">
      <c r="A190" s="49"/>
      <c r="B190" s="49"/>
      <c r="C190" s="49"/>
      <c r="D190" s="49"/>
      <c r="E190" s="49"/>
      <c r="F190" s="49"/>
      <c r="G190" s="49"/>
      <c r="H190" s="49"/>
      <c r="I190" s="49"/>
      <c r="J190" s="49"/>
      <c r="K190" s="49"/>
      <c r="L190" s="49"/>
      <c r="M190" s="49"/>
      <c r="N190" s="49"/>
      <c r="O190" s="49"/>
      <c r="P190" s="49"/>
      <c r="Q190" s="49"/>
      <c r="R190" s="49"/>
      <c r="S190" s="49"/>
      <c r="T190" s="49"/>
      <c r="U190" s="49"/>
      <c r="V190" s="49"/>
      <c r="W190" s="49"/>
      <c r="X190" s="49"/>
      <c r="Y190" s="49"/>
      <c r="Z190" s="49"/>
      <c r="AA190" s="49"/>
      <c r="AB190" s="49"/>
      <c r="AC190" s="49"/>
      <c r="AD190" s="49"/>
      <c r="AE190" s="49"/>
    </row>
    <row r="191" spans="1:31">
      <c r="A191" s="49"/>
      <c r="B191" s="49"/>
      <c r="C191" s="49"/>
      <c r="D191" s="49"/>
      <c r="E191" s="49"/>
      <c r="F191" s="49"/>
      <c r="G191" s="49"/>
      <c r="H191" s="49"/>
      <c r="I191" s="49"/>
      <c r="J191" s="49"/>
      <c r="K191" s="49"/>
      <c r="L191" s="49"/>
      <c r="M191" s="49"/>
      <c r="N191" s="49"/>
      <c r="O191" s="49"/>
      <c r="P191" s="49"/>
      <c r="Q191" s="49"/>
      <c r="R191" s="49"/>
      <c r="S191" s="49"/>
      <c r="T191" s="49"/>
      <c r="U191" s="49"/>
      <c r="V191" s="49"/>
      <c r="W191" s="49"/>
      <c r="X191" s="49"/>
      <c r="Y191" s="49"/>
      <c r="Z191" s="49"/>
      <c r="AA191" s="49"/>
      <c r="AB191" s="49"/>
      <c r="AC191" s="49"/>
      <c r="AD191" s="49"/>
      <c r="AE191" s="49"/>
    </row>
    <row r="192" spans="1:31">
      <c r="A192" s="49"/>
      <c r="B192" s="49"/>
      <c r="C192" s="49"/>
      <c r="D192" s="49"/>
      <c r="E192" s="49"/>
      <c r="F192" s="49"/>
      <c r="G192" s="49"/>
      <c r="H192" s="49"/>
      <c r="I192" s="49"/>
      <c r="J192" s="49"/>
      <c r="K192" s="49"/>
      <c r="L192" s="49"/>
      <c r="M192" s="49"/>
      <c r="N192" s="49"/>
      <c r="O192" s="49"/>
      <c r="P192" s="49"/>
      <c r="Q192" s="49"/>
      <c r="R192" s="49"/>
      <c r="S192" s="49"/>
      <c r="T192" s="49"/>
      <c r="U192" s="49"/>
      <c r="V192" s="49"/>
      <c r="W192" s="49"/>
      <c r="X192" s="49"/>
      <c r="Y192" s="49"/>
      <c r="Z192" s="49"/>
      <c r="AA192" s="49"/>
      <c r="AB192" s="49"/>
      <c r="AC192" s="49"/>
      <c r="AD192" s="49"/>
      <c r="AE192" s="49"/>
    </row>
    <row r="193" spans="1:31">
      <c r="A193" s="49"/>
      <c r="B193" s="49"/>
      <c r="C193" s="49"/>
      <c r="D193" s="49"/>
      <c r="E193" s="49"/>
      <c r="F193" s="49"/>
      <c r="G193" s="49"/>
      <c r="H193" s="49"/>
      <c r="I193" s="49"/>
      <c r="J193" s="49"/>
      <c r="K193" s="49"/>
      <c r="L193" s="49"/>
      <c r="M193" s="49"/>
      <c r="N193" s="49"/>
      <c r="O193" s="49"/>
      <c r="P193" s="49"/>
      <c r="Q193" s="49"/>
      <c r="R193" s="49"/>
      <c r="S193" s="49"/>
      <c r="T193" s="49"/>
      <c r="U193" s="49"/>
      <c r="V193" s="49"/>
      <c r="W193" s="49"/>
      <c r="X193" s="49"/>
      <c r="Y193" s="49"/>
      <c r="Z193" s="49"/>
      <c r="AA193" s="49"/>
      <c r="AB193" s="49"/>
      <c r="AC193" s="49"/>
      <c r="AD193" s="49"/>
      <c r="AE193" s="49"/>
    </row>
    <row r="194" spans="1:31">
      <c r="A194" s="49"/>
      <c r="B194" s="49"/>
      <c r="C194" s="49"/>
      <c r="D194" s="49"/>
      <c r="E194" s="49"/>
      <c r="F194" s="49"/>
      <c r="G194" s="49"/>
      <c r="H194" s="49"/>
      <c r="I194" s="49"/>
      <c r="J194" s="49"/>
      <c r="K194" s="49"/>
      <c r="L194" s="49"/>
      <c r="M194" s="49"/>
      <c r="N194" s="49"/>
      <c r="O194" s="49"/>
      <c r="P194" s="49"/>
      <c r="Q194" s="49"/>
      <c r="R194" s="49"/>
      <c r="S194" s="49"/>
      <c r="T194" s="49"/>
      <c r="U194" s="49"/>
      <c r="V194" s="49"/>
      <c r="W194" s="49"/>
      <c r="X194" s="49"/>
      <c r="Y194" s="49"/>
      <c r="Z194" s="49"/>
      <c r="AA194" s="49"/>
      <c r="AB194" s="49"/>
      <c r="AC194" s="49"/>
      <c r="AD194" s="49"/>
      <c r="AE194" s="49"/>
    </row>
    <row r="195" spans="1:31">
      <c r="A195" s="49"/>
      <c r="B195" s="49"/>
      <c r="C195" s="49"/>
      <c r="D195" s="49"/>
      <c r="E195" s="49"/>
      <c r="F195" s="49"/>
      <c r="G195" s="49"/>
      <c r="H195" s="49"/>
      <c r="I195" s="49"/>
      <c r="J195" s="49"/>
      <c r="K195" s="49"/>
      <c r="L195" s="49"/>
      <c r="M195" s="49"/>
      <c r="N195" s="49"/>
      <c r="O195" s="49"/>
      <c r="P195" s="49"/>
      <c r="Q195" s="49"/>
      <c r="R195" s="49"/>
      <c r="S195" s="49"/>
      <c r="T195" s="49"/>
      <c r="U195" s="49"/>
      <c r="V195" s="49"/>
      <c r="W195" s="49"/>
      <c r="X195" s="49"/>
      <c r="Y195" s="49"/>
      <c r="Z195" s="49"/>
      <c r="AA195" s="49"/>
      <c r="AB195" s="49"/>
      <c r="AC195" s="49"/>
      <c r="AD195" s="49"/>
      <c r="AE195" s="49"/>
    </row>
    <row r="196" spans="1:31">
      <c r="A196" s="49"/>
      <c r="B196" s="49"/>
      <c r="C196" s="49"/>
      <c r="D196" s="49"/>
      <c r="E196" s="49"/>
      <c r="F196" s="49"/>
      <c r="G196" s="49"/>
      <c r="H196" s="49"/>
      <c r="I196" s="49"/>
      <c r="J196" s="49"/>
      <c r="K196" s="49"/>
      <c r="L196" s="49"/>
      <c r="M196" s="49"/>
      <c r="N196" s="49"/>
      <c r="O196" s="49"/>
      <c r="P196" s="49"/>
      <c r="Q196" s="49"/>
      <c r="R196" s="49"/>
      <c r="S196" s="49"/>
      <c r="T196" s="49"/>
      <c r="U196" s="49"/>
      <c r="V196" s="49"/>
      <c r="W196" s="49"/>
      <c r="X196" s="49"/>
      <c r="Y196" s="49"/>
      <c r="Z196" s="49"/>
      <c r="AA196" s="49"/>
      <c r="AB196" s="49"/>
      <c r="AC196" s="49"/>
      <c r="AD196" s="49"/>
      <c r="AE196" s="49"/>
    </row>
    <row r="197" spans="1:31">
      <c r="A197" s="49"/>
      <c r="B197" s="49"/>
      <c r="C197" s="49"/>
      <c r="D197" s="49"/>
      <c r="E197" s="49"/>
      <c r="F197" s="49"/>
      <c r="G197" s="49"/>
      <c r="H197" s="49"/>
      <c r="I197" s="49"/>
      <c r="J197" s="49"/>
      <c r="K197" s="49"/>
      <c r="L197" s="49"/>
      <c r="M197" s="49"/>
      <c r="N197" s="49"/>
      <c r="O197" s="49"/>
      <c r="P197" s="49"/>
      <c r="Q197" s="49"/>
      <c r="R197" s="49"/>
      <c r="S197" s="49"/>
      <c r="T197" s="49"/>
      <c r="U197" s="49"/>
      <c r="V197" s="49"/>
      <c r="W197" s="49"/>
      <c r="X197" s="49"/>
      <c r="Y197" s="49"/>
      <c r="Z197" s="49"/>
      <c r="AA197" s="49"/>
      <c r="AB197" s="49"/>
      <c r="AC197" s="49"/>
      <c r="AD197" s="49"/>
      <c r="AE197" s="49"/>
    </row>
    <row r="198" spans="1:31">
      <c r="A198" s="49"/>
      <c r="B198" s="49"/>
      <c r="C198" s="49"/>
      <c r="D198" s="49"/>
      <c r="E198" s="49"/>
      <c r="F198" s="49"/>
      <c r="G198" s="49"/>
      <c r="H198" s="49"/>
      <c r="I198" s="49"/>
      <c r="J198" s="49"/>
      <c r="K198" s="49"/>
      <c r="L198" s="49"/>
      <c r="M198" s="49"/>
      <c r="N198" s="49"/>
      <c r="O198" s="49"/>
      <c r="P198" s="49"/>
      <c r="Q198" s="49"/>
      <c r="R198" s="49"/>
      <c r="S198" s="49"/>
      <c r="T198" s="49"/>
      <c r="U198" s="49"/>
      <c r="V198" s="49"/>
      <c r="W198" s="49"/>
      <c r="X198" s="49"/>
      <c r="Y198" s="49"/>
      <c r="Z198" s="49"/>
      <c r="AA198" s="49"/>
      <c r="AB198" s="49"/>
      <c r="AC198" s="49"/>
      <c r="AD198" s="49"/>
      <c r="AE198" s="49"/>
    </row>
    <row r="199" spans="1:31">
      <c r="A199" s="49"/>
      <c r="B199" s="49"/>
      <c r="C199" s="49"/>
      <c r="D199" s="49"/>
      <c r="E199" s="49"/>
      <c r="F199" s="49"/>
      <c r="G199" s="49"/>
      <c r="H199" s="49"/>
      <c r="I199" s="49"/>
      <c r="J199" s="49"/>
      <c r="K199" s="49"/>
      <c r="L199" s="49"/>
      <c r="M199" s="49"/>
      <c r="N199" s="49"/>
      <c r="O199" s="49"/>
      <c r="P199" s="49"/>
      <c r="Q199" s="49"/>
      <c r="R199" s="49"/>
      <c r="S199" s="49"/>
      <c r="T199" s="49"/>
      <c r="U199" s="49"/>
      <c r="V199" s="49"/>
      <c r="W199" s="49"/>
      <c r="X199" s="49"/>
      <c r="Y199" s="49"/>
      <c r="Z199" s="49"/>
      <c r="AA199" s="49"/>
      <c r="AB199" s="49"/>
      <c r="AC199" s="49"/>
      <c r="AD199" s="49"/>
      <c r="AE199" s="49"/>
    </row>
    <row r="200" spans="1:31">
      <c r="A200" s="49"/>
      <c r="B200" s="49"/>
      <c r="C200" s="49"/>
      <c r="D200" s="49"/>
      <c r="E200" s="49"/>
      <c r="F200" s="49"/>
      <c r="G200" s="49"/>
      <c r="H200" s="49"/>
      <c r="I200" s="49"/>
      <c r="J200" s="49"/>
      <c r="K200" s="49"/>
      <c r="L200" s="49"/>
      <c r="M200" s="49"/>
      <c r="N200" s="49"/>
      <c r="O200" s="49"/>
      <c r="P200" s="49"/>
      <c r="Q200" s="49"/>
      <c r="R200" s="49"/>
      <c r="S200" s="49"/>
      <c r="T200" s="49"/>
      <c r="U200" s="49"/>
      <c r="V200" s="49"/>
      <c r="W200" s="49"/>
      <c r="X200" s="49"/>
      <c r="Y200" s="49"/>
      <c r="Z200" s="49"/>
      <c r="AA200" s="49"/>
      <c r="AB200" s="49"/>
      <c r="AC200" s="49"/>
      <c r="AD200" s="49"/>
      <c r="AE200" s="49"/>
    </row>
    <row r="201" spans="1:31">
      <c r="A201" s="49"/>
      <c r="B201" s="49"/>
      <c r="C201" s="49"/>
      <c r="D201" s="49"/>
      <c r="E201" s="49"/>
      <c r="F201" s="49"/>
      <c r="G201" s="49"/>
      <c r="H201" s="49"/>
      <c r="I201" s="49"/>
      <c r="J201" s="49"/>
      <c r="K201" s="49"/>
      <c r="L201" s="49"/>
      <c r="M201" s="49"/>
      <c r="N201" s="49"/>
      <c r="O201" s="49"/>
      <c r="P201" s="49"/>
      <c r="Q201" s="49"/>
      <c r="R201" s="49"/>
      <c r="S201" s="49"/>
      <c r="T201" s="49"/>
      <c r="U201" s="49"/>
      <c r="V201" s="49"/>
      <c r="W201" s="49"/>
      <c r="X201" s="49"/>
      <c r="Y201" s="49"/>
      <c r="Z201" s="49"/>
      <c r="AA201" s="49"/>
      <c r="AB201" s="49"/>
      <c r="AC201" s="49"/>
      <c r="AD201" s="49"/>
      <c r="AE201" s="49"/>
    </row>
    <row r="202" spans="1:31">
      <c r="A202" s="49"/>
      <c r="B202" s="49"/>
      <c r="C202" s="49"/>
      <c r="D202" s="49"/>
      <c r="E202" s="49"/>
      <c r="F202" s="49"/>
      <c r="G202" s="49"/>
      <c r="H202" s="49"/>
      <c r="I202" s="49"/>
      <c r="J202" s="49"/>
      <c r="K202" s="49"/>
      <c r="L202" s="49"/>
      <c r="M202" s="49"/>
      <c r="N202" s="49"/>
      <c r="O202" s="49"/>
      <c r="P202" s="49"/>
      <c r="Q202" s="49"/>
      <c r="R202" s="49"/>
      <c r="S202" s="49"/>
      <c r="T202" s="49"/>
      <c r="U202" s="49"/>
      <c r="V202" s="49"/>
      <c r="W202" s="49"/>
      <c r="X202" s="49"/>
      <c r="Y202" s="49"/>
      <c r="Z202" s="49"/>
      <c r="AA202" s="49"/>
      <c r="AB202" s="49"/>
      <c r="AC202" s="49"/>
      <c r="AD202" s="49"/>
      <c r="AE202" s="49"/>
    </row>
    <row r="203" spans="1:31">
      <c r="A203" s="49"/>
      <c r="B203" s="49"/>
      <c r="C203" s="49"/>
      <c r="D203" s="49"/>
      <c r="E203" s="49"/>
      <c r="F203" s="49"/>
      <c r="G203" s="49"/>
      <c r="H203" s="49"/>
      <c r="I203" s="49"/>
      <c r="J203" s="49"/>
      <c r="K203" s="49"/>
      <c r="L203" s="49"/>
      <c r="M203" s="49"/>
      <c r="N203" s="49"/>
      <c r="O203" s="49"/>
      <c r="P203" s="49"/>
      <c r="Q203" s="49"/>
      <c r="R203" s="49"/>
      <c r="S203" s="49"/>
      <c r="T203" s="49"/>
      <c r="U203" s="49"/>
      <c r="V203" s="49"/>
      <c r="W203" s="49"/>
      <c r="X203" s="49"/>
      <c r="Y203" s="49"/>
      <c r="Z203" s="49"/>
      <c r="AA203" s="49"/>
      <c r="AB203" s="49"/>
      <c r="AC203" s="49"/>
      <c r="AD203" s="49"/>
      <c r="AE203" s="49"/>
    </row>
    <row r="204" spans="1:31">
      <c r="A204" s="49"/>
      <c r="B204" s="49"/>
      <c r="C204" s="49"/>
      <c r="D204" s="49"/>
      <c r="E204" s="49"/>
      <c r="F204" s="49"/>
      <c r="G204" s="49"/>
      <c r="H204" s="49"/>
      <c r="I204" s="49"/>
      <c r="J204" s="49"/>
      <c r="K204" s="49"/>
      <c r="L204" s="49"/>
      <c r="M204" s="49"/>
      <c r="N204" s="49"/>
      <c r="O204" s="49"/>
      <c r="P204" s="49"/>
      <c r="Q204" s="49"/>
      <c r="R204" s="49"/>
      <c r="S204" s="49"/>
      <c r="T204" s="49"/>
      <c r="U204" s="49"/>
      <c r="V204" s="49"/>
      <c r="W204" s="49"/>
      <c r="X204" s="49"/>
      <c r="Y204" s="49"/>
      <c r="Z204" s="49"/>
      <c r="AA204" s="49"/>
      <c r="AB204" s="49"/>
      <c r="AC204" s="49"/>
      <c r="AD204" s="49"/>
      <c r="AE204" s="49"/>
    </row>
    <row r="205" spans="1:31">
      <c r="A205" s="49"/>
      <c r="B205" s="49"/>
      <c r="C205" s="49"/>
      <c r="D205" s="49"/>
      <c r="E205" s="49"/>
      <c r="F205" s="49"/>
      <c r="G205" s="49"/>
      <c r="H205" s="49"/>
      <c r="I205" s="49"/>
      <c r="J205" s="49"/>
      <c r="K205" s="49"/>
      <c r="L205" s="49"/>
      <c r="M205" s="49"/>
      <c r="N205" s="49"/>
      <c r="O205" s="49"/>
      <c r="P205" s="49"/>
      <c r="Q205" s="49"/>
      <c r="R205" s="49"/>
      <c r="S205" s="49"/>
      <c r="T205" s="49"/>
      <c r="U205" s="49"/>
      <c r="V205" s="49"/>
      <c r="W205" s="49"/>
      <c r="X205" s="49"/>
      <c r="Y205" s="49"/>
      <c r="Z205" s="49"/>
      <c r="AA205" s="49"/>
      <c r="AB205" s="49"/>
      <c r="AC205" s="49"/>
      <c r="AD205" s="49"/>
      <c r="AE205" s="49"/>
    </row>
    <row r="206" spans="1:31">
      <c r="A206" s="49"/>
      <c r="B206" s="49"/>
      <c r="C206" s="49"/>
      <c r="D206" s="49"/>
      <c r="E206" s="49"/>
      <c r="F206" s="49"/>
      <c r="G206" s="49"/>
      <c r="H206" s="49"/>
      <c r="I206" s="49"/>
      <c r="J206" s="49"/>
      <c r="K206" s="49"/>
      <c r="L206" s="49"/>
      <c r="M206" s="49"/>
      <c r="N206" s="49"/>
      <c r="O206" s="49"/>
      <c r="P206" s="49"/>
      <c r="Q206" s="49"/>
      <c r="R206" s="49"/>
      <c r="S206" s="49"/>
      <c r="T206" s="49"/>
      <c r="U206" s="49"/>
      <c r="V206" s="49"/>
      <c r="W206" s="49"/>
      <c r="X206" s="49"/>
      <c r="Y206" s="49"/>
      <c r="Z206" s="49"/>
      <c r="AA206" s="49"/>
      <c r="AB206" s="49"/>
      <c r="AC206" s="49"/>
      <c r="AD206" s="49"/>
      <c r="AE206" s="49"/>
    </row>
    <row r="207" spans="1:31">
      <c r="A207" s="49"/>
      <c r="B207" s="49"/>
      <c r="C207" s="49"/>
      <c r="D207" s="49"/>
      <c r="E207" s="49"/>
      <c r="F207" s="49"/>
      <c r="G207" s="49"/>
      <c r="H207" s="49"/>
      <c r="I207" s="49"/>
      <c r="J207" s="49"/>
      <c r="K207" s="49"/>
      <c r="L207" s="49"/>
      <c r="M207" s="49"/>
      <c r="N207" s="49"/>
      <c r="O207" s="49"/>
      <c r="P207" s="49"/>
      <c r="Q207" s="49"/>
      <c r="R207" s="49"/>
      <c r="S207" s="49"/>
      <c r="T207" s="49"/>
      <c r="U207" s="49"/>
      <c r="V207" s="49"/>
      <c r="W207" s="49"/>
      <c r="X207" s="49"/>
      <c r="Y207" s="49"/>
      <c r="Z207" s="49"/>
      <c r="AA207" s="49"/>
      <c r="AB207" s="49"/>
      <c r="AC207" s="49"/>
      <c r="AD207" s="49"/>
      <c r="AE207" s="49"/>
    </row>
    <row r="208" spans="1:31">
      <c r="A208" s="49"/>
      <c r="B208" s="49"/>
      <c r="C208" s="49"/>
      <c r="D208" s="49"/>
      <c r="E208" s="49"/>
      <c r="F208" s="49"/>
      <c r="G208" s="49"/>
      <c r="H208" s="49"/>
      <c r="I208" s="49"/>
      <c r="J208" s="49"/>
      <c r="K208" s="49"/>
      <c r="L208" s="49"/>
      <c r="M208" s="49"/>
      <c r="N208" s="49"/>
      <c r="O208" s="49"/>
      <c r="P208" s="49"/>
      <c r="Q208" s="49"/>
      <c r="R208" s="49"/>
      <c r="S208" s="49"/>
      <c r="T208" s="49"/>
      <c r="U208" s="49"/>
      <c r="V208" s="49"/>
      <c r="W208" s="49"/>
      <c r="X208" s="49"/>
      <c r="Y208" s="49"/>
      <c r="Z208" s="49"/>
      <c r="AA208" s="49"/>
      <c r="AB208" s="49"/>
      <c r="AC208" s="49"/>
      <c r="AD208" s="49"/>
      <c r="AE208" s="49"/>
    </row>
    <row r="209" spans="1:31">
      <c r="A209" s="49"/>
      <c r="B209" s="49"/>
      <c r="C209" s="49"/>
      <c r="D209" s="49"/>
      <c r="E209" s="49"/>
      <c r="F209" s="49"/>
      <c r="G209" s="49"/>
      <c r="H209" s="49"/>
      <c r="I209" s="49"/>
      <c r="J209" s="49"/>
      <c r="K209" s="49"/>
      <c r="L209" s="49"/>
      <c r="M209" s="49"/>
      <c r="N209" s="49"/>
      <c r="O209" s="49"/>
      <c r="P209" s="49"/>
      <c r="Q209" s="49"/>
      <c r="R209" s="49"/>
      <c r="S209" s="49"/>
      <c r="T209" s="49"/>
      <c r="U209" s="49"/>
      <c r="V209" s="49"/>
      <c r="W209" s="49"/>
      <c r="X209" s="49"/>
      <c r="Y209" s="49"/>
      <c r="Z209" s="49"/>
      <c r="AA209" s="49"/>
      <c r="AB209" s="49"/>
      <c r="AC209" s="49"/>
      <c r="AD209" s="49"/>
      <c r="AE209" s="49"/>
    </row>
    <row r="210" spans="1:31">
      <c r="A210" s="49"/>
      <c r="B210" s="49"/>
      <c r="C210" s="49"/>
      <c r="D210" s="49"/>
      <c r="E210" s="49"/>
      <c r="F210" s="49"/>
      <c r="G210" s="49"/>
      <c r="H210" s="49"/>
      <c r="I210" s="49"/>
      <c r="J210" s="49"/>
      <c r="K210" s="49"/>
      <c r="L210" s="49"/>
      <c r="M210" s="49"/>
      <c r="N210" s="49"/>
      <c r="O210" s="49"/>
      <c r="P210" s="49"/>
      <c r="Q210" s="49"/>
      <c r="R210" s="49"/>
      <c r="S210" s="49"/>
      <c r="T210" s="49"/>
      <c r="U210" s="49"/>
      <c r="V210" s="49"/>
      <c r="W210" s="49"/>
      <c r="X210" s="49"/>
      <c r="Y210" s="49"/>
      <c r="Z210" s="49"/>
      <c r="AA210" s="49"/>
      <c r="AB210" s="49"/>
      <c r="AC210" s="49"/>
      <c r="AD210" s="49"/>
      <c r="AE210" s="49"/>
    </row>
    <row r="211" spans="1:31">
      <c r="A211" s="49"/>
      <c r="B211" s="49"/>
      <c r="C211" s="49"/>
      <c r="D211" s="49"/>
      <c r="E211" s="49"/>
      <c r="F211" s="49"/>
      <c r="G211" s="49"/>
      <c r="H211" s="49"/>
      <c r="I211" s="49"/>
      <c r="J211" s="49"/>
      <c r="K211" s="49"/>
      <c r="L211" s="49"/>
      <c r="M211" s="49"/>
      <c r="N211" s="49"/>
      <c r="O211" s="49"/>
      <c r="P211" s="49"/>
      <c r="Q211" s="49"/>
      <c r="R211" s="49"/>
      <c r="S211" s="49"/>
      <c r="T211" s="49"/>
      <c r="U211" s="49"/>
      <c r="V211" s="49"/>
      <c r="W211" s="49"/>
      <c r="X211" s="49"/>
      <c r="Y211" s="49"/>
      <c r="Z211" s="49"/>
      <c r="AA211" s="49"/>
      <c r="AB211" s="49"/>
      <c r="AC211" s="49"/>
      <c r="AD211" s="49"/>
      <c r="AE211" s="49"/>
    </row>
    <row r="212" spans="1:31">
      <c r="A212" s="49"/>
      <c r="B212" s="49"/>
      <c r="C212" s="49"/>
      <c r="D212" s="49"/>
      <c r="E212" s="49"/>
      <c r="F212" s="49"/>
      <c r="G212" s="49"/>
      <c r="H212" s="49"/>
      <c r="I212" s="49"/>
      <c r="J212" s="49"/>
      <c r="K212" s="49"/>
      <c r="L212" s="49"/>
      <c r="M212" s="49"/>
      <c r="N212" s="49"/>
      <c r="O212" s="49"/>
      <c r="P212" s="49"/>
      <c r="Q212" s="49"/>
      <c r="R212" s="49"/>
      <c r="S212" s="49"/>
      <c r="T212" s="49"/>
      <c r="U212" s="49"/>
      <c r="V212" s="49"/>
      <c r="W212" s="49"/>
      <c r="X212" s="49"/>
      <c r="Y212" s="49"/>
      <c r="Z212" s="49"/>
      <c r="AA212" s="49"/>
      <c r="AB212" s="49"/>
      <c r="AC212" s="49"/>
      <c r="AD212" s="49"/>
      <c r="AE212" s="49"/>
    </row>
    <row r="213" spans="1:31">
      <c r="A213" s="49"/>
      <c r="B213" s="49"/>
      <c r="C213" s="49"/>
      <c r="D213" s="49"/>
      <c r="E213" s="49"/>
      <c r="F213" s="49"/>
      <c r="G213" s="49"/>
      <c r="H213" s="49"/>
      <c r="I213" s="49"/>
      <c r="J213" s="49"/>
      <c r="K213" s="49"/>
      <c r="L213" s="49"/>
      <c r="M213" s="49"/>
      <c r="N213" s="49"/>
      <c r="O213" s="49"/>
      <c r="P213" s="49"/>
      <c r="Q213" s="49"/>
      <c r="R213" s="49"/>
      <c r="S213" s="49"/>
      <c r="T213" s="49"/>
      <c r="U213" s="49"/>
      <c r="V213" s="49"/>
      <c r="W213" s="49"/>
      <c r="X213" s="49"/>
      <c r="Y213" s="49"/>
      <c r="Z213" s="49"/>
      <c r="AA213" s="49"/>
      <c r="AB213" s="49"/>
      <c r="AC213" s="49"/>
      <c r="AD213" s="49"/>
      <c r="AE213" s="49"/>
    </row>
    <row r="214" spans="1:31">
      <c r="A214" s="49"/>
      <c r="B214" s="49"/>
      <c r="C214" s="49"/>
      <c r="D214" s="49"/>
      <c r="E214" s="49"/>
      <c r="F214" s="49"/>
      <c r="G214" s="49"/>
      <c r="H214" s="49"/>
      <c r="I214" s="49"/>
      <c r="J214" s="49"/>
      <c r="K214" s="49"/>
      <c r="L214" s="49"/>
      <c r="M214" s="49"/>
      <c r="N214" s="49"/>
      <c r="O214" s="49"/>
      <c r="P214" s="49"/>
      <c r="Q214" s="49"/>
      <c r="R214" s="49"/>
      <c r="S214" s="49"/>
      <c r="T214" s="49"/>
      <c r="U214" s="49"/>
      <c r="V214" s="49"/>
      <c r="W214" s="49"/>
      <c r="X214" s="49"/>
      <c r="Y214" s="49"/>
      <c r="Z214" s="49"/>
      <c r="AA214" s="49"/>
      <c r="AB214" s="49"/>
      <c r="AC214" s="49"/>
      <c r="AD214" s="49"/>
      <c r="AE214" s="49"/>
    </row>
    <row r="215" spans="1:31">
      <c r="A215" s="49"/>
      <c r="B215" s="49"/>
      <c r="C215" s="49"/>
      <c r="D215" s="49"/>
      <c r="E215" s="49"/>
      <c r="F215" s="49"/>
      <c r="G215" s="49"/>
      <c r="H215" s="49"/>
      <c r="I215" s="49"/>
      <c r="J215" s="49"/>
      <c r="K215" s="49"/>
      <c r="L215" s="49"/>
      <c r="M215" s="49"/>
      <c r="N215" s="49"/>
      <c r="O215" s="49"/>
      <c r="P215" s="49"/>
      <c r="Q215" s="49"/>
      <c r="R215" s="49"/>
      <c r="S215" s="49"/>
      <c r="T215" s="49"/>
      <c r="U215" s="49"/>
      <c r="V215" s="49"/>
      <c r="W215" s="49"/>
      <c r="X215" s="49"/>
      <c r="Y215" s="49"/>
      <c r="Z215" s="49"/>
      <c r="AA215" s="49"/>
      <c r="AB215" s="49"/>
      <c r="AC215" s="49"/>
      <c r="AD215" s="49"/>
      <c r="AE215" s="49"/>
    </row>
    <row r="216" spans="1:31">
      <c r="A216" s="49"/>
      <c r="B216" s="49"/>
      <c r="C216" s="49"/>
      <c r="D216" s="49"/>
      <c r="E216" s="49"/>
      <c r="F216" s="49"/>
      <c r="G216" s="49"/>
      <c r="H216" s="49"/>
      <c r="I216" s="49"/>
      <c r="J216" s="49"/>
      <c r="K216" s="49"/>
      <c r="L216" s="49"/>
      <c r="M216" s="49"/>
      <c r="N216" s="49"/>
      <c r="O216" s="49"/>
      <c r="P216" s="49"/>
      <c r="Q216" s="49"/>
      <c r="R216" s="49"/>
      <c r="S216" s="49"/>
      <c r="T216" s="49"/>
      <c r="U216" s="49"/>
      <c r="V216" s="49"/>
      <c r="W216" s="49"/>
      <c r="X216" s="49"/>
      <c r="Y216" s="49"/>
      <c r="Z216" s="49"/>
      <c r="AA216" s="49"/>
      <c r="AB216" s="49"/>
      <c r="AC216" s="49"/>
      <c r="AD216" s="49"/>
      <c r="AE216" s="49"/>
    </row>
    <row r="217" spans="1:31">
      <c r="A217" s="49"/>
      <c r="B217" s="49"/>
      <c r="C217" s="49"/>
      <c r="D217" s="49"/>
      <c r="E217" s="49"/>
      <c r="F217" s="49"/>
      <c r="G217" s="49"/>
      <c r="H217" s="49"/>
      <c r="I217" s="49"/>
      <c r="J217" s="49"/>
      <c r="K217" s="49"/>
      <c r="L217" s="49"/>
      <c r="M217" s="49"/>
      <c r="N217" s="49"/>
      <c r="O217" s="49"/>
      <c r="P217" s="49"/>
      <c r="Q217" s="49"/>
      <c r="R217" s="49"/>
      <c r="S217" s="49"/>
      <c r="T217" s="49"/>
      <c r="U217" s="49"/>
      <c r="V217" s="49"/>
      <c r="W217" s="49"/>
      <c r="X217" s="49"/>
      <c r="Y217" s="49"/>
      <c r="Z217" s="49"/>
      <c r="AA217" s="49"/>
      <c r="AB217" s="49"/>
      <c r="AC217" s="49"/>
      <c r="AD217" s="49"/>
      <c r="AE217" s="49"/>
    </row>
  </sheetData>
  <sheetProtection sheet="1" objects="1" scenarios="1"/>
  <mergeCells count="1">
    <mergeCell ref="C51:I51"/>
  </mergeCells>
  <conditionalFormatting sqref="D53">
    <cfRule type="expression" dxfId="87" priority="1">
      <formula>#REF!="X"</formula>
    </cfRule>
  </conditionalFormatting>
  <conditionalFormatting sqref="D54">
    <cfRule type="expression" dxfId="86" priority="2">
      <formula>#REF!="X"</formula>
    </cfRule>
  </conditionalFormatting>
  <conditionalFormatting sqref="D55">
    <cfRule type="expression" dxfId="85" priority="3">
      <formula>#REF!="X"</formula>
    </cfRule>
  </conditionalFormatting>
  <conditionalFormatting sqref="D56">
    <cfRule type="expression" dxfId="84" priority="4">
      <formula>#REF!="X"</formula>
    </cfRule>
  </conditionalFormatting>
  <conditionalFormatting sqref="D57">
    <cfRule type="expression" dxfId="83" priority="5">
      <formula>#REF!="X"</formula>
    </cfRule>
  </conditionalFormatting>
  <conditionalFormatting sqref="E53">
    <cfRule type="expression" dxfId="82" priority="6">
      <formula>#REF!="x"</formula>
    </cfRule>
  </conditionalFormatting>
  <conditionalFormatting sqref="E54">
    <cfRule type="expression" dxfId="81" priority="7">
      <formula>#REF!="x"</formula>
    </cfRule>
  </conditionalFormatting>
  <conditionalFormatting sqref="E55">
    <cfRule type="expression" dxfId="80" priority="8">
      <formula>#REF!="x"</formula>
    </cfRule>
  </conditionalFormatting>
  <conditionalFormatting sqref="E56">
    <cfRule type="expression" dxfId="79" priority="9">
      <formula>#REF!="x"</formula>
    </cfRule>
  </conditionalFormatting>
  <conditionalFormatting sqref="E57">
    <cfRule type="expression" dxfId="78" priority="10">
      <formula>#REF!="x"</formula>
    </cfRule>
  </conditionalFormatting>
  <conditionalFormatting sqref="F53">
    <cfRule type="expression" dxfId="77" priority="11">
      <formula>#REF!="x"</formula>
    </cfRule>
  </conditionalFormatting>
  <conditionalFormatting sqref="F54">
    <cfRule type="expression" dxfId="76" priority="12">
      <formula>#REF!="x"</formula>
    </cfRule>
  </conditionalFormatting>
  <conditionalFormatting sqref="F55">
    <cfRule type="expression" dxfId="75" priority="13">
      <formula>#REF!="x"</formula>
    </cfRule>
  </conditionalFormatting>
  <conditionalFormatting sqref="F56">
    <cfRule type="expression" dxfId="74" priority="14">
      <formula>#REF!="x"</formula>
    </cfRule>
  </conditionalFormatting>
  <conditionalFormatting sqref="F57">
    <cfRule type="expression" dxfId="73" priority="15">
      <formula>#REF!="x"</formula>
    </cfRule>
  </conditionalFormatting>
  <conditionalFormatting sqref="G53">
    <cfRule type="expression" dxfId="72" priority="16">
      <formula>#REF!="x"</formula>
    </cfRule>
  </conditionalFormatting>
  <conditionalFormatting sqref="G54">
    <cfRule type="expression" dxfId="71" priority="17">
      <formula>#REF!="x"</formula>
    </cfRule>
  </conditionalFormatting>
  <conditionalFormatting sqref="G55">
    <cfRule type="expression" dxfId="70" priority="18">
      <formula>#REF!="x"</formula>
    </cfRule>
  </conditionalFormatting>
  <conditionalFormatting sqref="G56">
    <cfRule type="expression" dxfId="69" priority="19">
      <formula>#REF!="x"</formula>
    </cfRule>
  </conditionalFormatting>
  <conditionalFormatting sqref="G57">
    <cfRule type="expression" dxfId="68" priority="20">
      <formula>#REF!="x"</formula>
    </cfRule>
  </conditionalFormatting>
  <conditionalFormatting sqref="H53">
    <cfRule type="expression" dxfId="67" priority="21">
      <formula>#REF!="x"</formula>
    </cfRule>
  </conditionalFormatting>
  <conditionalFormatting sqref="H54">
    <cfRule type="expression" dxfId="66" priority="22">
      <formula>#REF!="x"</formula>
    </cfRule>
  </conditionalFormatting>
  <conditionalFormatting sqref="H55">
    <cfRule type="expression" dxfId="65" priority="23">
      <formula>#REF!="x"</formula>
    </cfRule>
  </conditionalFormatting>
  <conditionalFormatting sqref="H56">
    <cfRule type="expression" dxfId="64" priority="24">
      <formula>#REF!="x"</formula>
    </cfRule>
  </conditionalFormatting>
  <conditionalFormatting sqref="H57">
    <cfRule type="expression" dxfId="63" priority="25">
      <formula>#REF!="x"</formula>
    </cfRule>
  </conditionalFormatting>
  <conditionalFormatting sqref="I53">
    <cfRule type="expression" dxfId="62" priority="26">
      <formula>#REF!="x"</formula>
    </cfRule>
  </conditionalFormatting>
  <conditionalFormatting sqref="I54">
    <cfRule type="expression" dxfId="61" priority="27">
      <formula>#REF!="x"</formula>
    </cfRule>
  </conditionalFormatting>
  <conditionalFormatting sqref="I55">
    <cfRule type="expression" dxfId="60" priority="28">
      <formula>#REF!="x"</formula>
    </cfRule>
  </conditionalFormatting>
  <conditionalFormatting sqref="I56">
    <cfRule type="expression" dxfId="59" priority="29">
      <formula>#REF!="x"</formula>
    </cfRule>
  </conditionalFormatting>
  <conditionalFormatting sqref="I57">
    <cfRule type="expression" dxfId="58" priority="30">
      <formula>#REF!="x"</formula>
    </cfRule>
  </conditionalFormatting>
  <pageMargins left="0.7" right="0.7" top="0.75" bottom="0.75" header="0.3" footer="0.3"/>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4C3A5B-2706-48AA-BF4B-12D32995FF17}">
  <sheetPr>
    <tabColor theme="3"/>
  </sheetPr>
  <dimension ref="A1:M61"/>
  <sheetViews>
    <sheetView showGridLines="0" zoomScale="50" zoomScaleNormal="50" workbookViewId="0">
      <selection activeCell="H35" sqref="H35"/>
    </sheetView>
  </sheetViews>
  <sheetFormatPr defaultColWidth="9.140625" defaultRowHeight="15"/>
  <cols>
    <col min="1" max="2" width="9.140625" style="41"/>
    <col min="3" max="3" width="38.28515625" style="41" customWidth="1"/>
    <col min="4" max="4" width="24.28515625" style="41" customWidth="1"/>
    <col min="5" max="5" width="19.28515625" style="41" customWidth="1"/>
    <col min="6" max="6" width="21.140625" style="41" customWidth="1"/>
    <col min="7" max="7" width="19.85546875" style="41" customWidth="1"/>
    <col min="8" max="8" width="38.140625" style="81" customWidth="1"/>
    <col min="9" max="9" width="20.140625" style="41" customWidth="1"/>
    <col min="10" max="10" width="19.140625" style="41" customWidth="1"/>
    <col min="11" max="16384" width="9.140625" style="41"/>
  </cols>
  <sheetData>
    <row r="1" spans="1:13" ht="15.75" thickTop="1">
      <c r="A1" s="5"/>
      <c r="B1" s="6"/>
      <c r="C1" s="6"/>
      <c r="D1" s="6"/>
      <c r="E1" s="6"/>
      <c r="F1" s="6"/>
      <c r="G1" s="6"/>
      <c r="H1" s="445"/>
      <c r="I1" s="6"/>
      <c r="J1" s="6"/>
      <c r="K1" s="6"/>
      <c r="L1" s="7"/>
    </row>
    <row r="2" spans="1:13" ht="35.25" customHeight="1" thickBot="1">
      <c r="A2" s="8"/>
      <c r="B2" s="432" t="s">
        <v>99</v>
      </c>
      <c r="C2" s="432"/>
      <c r="D2" s="432"/>
      <c r="E2" s="432"/>
      <c r="F2" s="432"/>
      <c r="G2" s="432"/>
      <c r="H2" s="433"/>
      <c r="I2" s="432"/>
      <c r="J2" s="432"/>
      <c r="K2" s="432"/>
      <c r="L2" s="10"/>
    </row>
    <row r="3" spans="1:13" ht="35.25" customHeight="1">
      <c r="A3" s="136"/>
      <c r="B3" s="581"/>
      <c r="C3" s="580"/>
      <c r="D3" s="580"/>
      <c r="E3" s="580"/>
      <c r="F3" s="580"/>
      <c r="G3" s="581"/>
      <c r="H3" s="602" t="s">
        <v>100</v>
      </c>
      <c r="I3" s="602"/>
      <c r="J3" s="602"/>
      <c r="K3" s="105"/>
      <c r="L3" s="10"/>
    </row>
    <row r="4" spans="1:13" ht="12" customHeight="1" thickBot="1">
      <c r="A4" s="136"/>
      <c r="B4" s="581"/>
      <c r="C4" s="581"/>
      <c r="D4" s="581"/>
      <c r="E4" s="581"/>
      <c r="F4" s="581"/>
      <c r="G4" s="581"/>
      <c r="H4" s="395"/>
      <c r="I4" s="581"/>
      <c r="J4" s="581"/>
      <c r="K4" s="108"/>
      <c r="L4" s="10"/>
    </row>
    <row r="5" spans="1:13" ht="24.75" thickTop="1" thickBot="1">
      <c r="A5" s="136"/>
      <c r="B5" s="581"/>
      <c r="C5" s="582"/>
      <c r="D5" s="581"/>
      <c r="E5" s="581"/>
      <c r="F5" s="581"/>
      <c r="G5" s="395"/>
      <c r="H5" s="395"/>
      <c r="I5" s="583" t="s">
        <v>101</v>
      </c>
      <c r="J5" s="584" t="s">
        <v>102</v>
      </c>
      <c r="K5" s="108"/>
      <c r="L5" s="10"/>
    </row>
    <row r="6" spans="1:13" ht="60" customHeight="1" thickTop="1" thickBot="1">
      <c r="A6" s="136"/>
      <c r="B6" s="581"/>
      <c r="C6" s="607" t="s">
        <v>103</v>
      </c>
      <c r="D6" s="608"/>
      <c r="E6" s="608"/>
      <c r="F6" s="609"/>
      <c r="G6" s="581"/>
      <c r="H6" s="89" t="s">
        <v>104</v>
      </c>
      <c r="I6" s="585">
        <f>Benchmarking!I8</f>
        <v>0</v>
      </c>
      <c r="J6" s="585">
        <f>Benchmarking!J8</f>
        <v>0</v>
      </c>
      <c r="K6" s="108"/>
      <c r="L6" s="10"/>
    </row>
    <row r="7" spans="1:13" ht="60" customHeight="1" thickTop="1" thickBot="1">
      <c r="A7" s="136"/>
      <c r="B7" s="582"/>
      <c r="C7" s="610"/>
      <c r="D7" s="611"/>
      <c r="E7" s="611"/>
      <c r="F7" s="612"/>
      <c r="G7" s="581"/>
      <c r="H7" s="89" t="s">
        <v>105</v>
      </c>
      <c r="I7" s="88">
        <f>Benchmarking!I9</f>
        <v>0</v>
      </c>
      <c r="J7" s="586">
        <f>Benchmarking!J9</f>
        <v>0</v>
      </c>
      <c r="K7" s="108"/>
      <c r="L7" s="10"/>
    </row>
    <row r="8" spans="1:13" ht="60" customHeight="1" thickTop="1" thickBot="1">
      <c r="A8" s="136"/>
      <c r="B8" s="581"/>
      <c r="C8" s="610"/>
      <c r="D8" s="611"/>
      <c r="E8" s="611"/>
      <c r="F8" s="612"/>
      <c r="G8" s="587"/>
      <c r="H8" s="82" t="s">
        <v>106</v>
      </c>
      <c r="I8" s="87">
        <f>Benchmarking!I11</f>
        <v>0</v>
      </c>
      <c r="J8" s="88">
        <f>Benchmarking!J11</f>
        <v>0</v>
      </c>
      <c r="K8" s="108"/>
      <c r="L8" s="10"/>
    </row>
    <row r="9" spans="1:13" ht="60" customHeight="1" thickTop="1" thickBot="1">
      <c r="A9" s="136"/>
      <c r="B9" s="582"/>
      <c r="C9" s="610"/>
      <c r="D9" s="611"/>
      <c r="E9" s="611"/>
      <c r="F9" s="612"/>
      <c r="G9" s="588"/>
      <c r="H9" s="83" t="s">
        <v>107</v>
      </c>
      <c r="I9" s="88">
        <f>Benchmarking!I13</f>
        <v>0</v>
      </c>
      <c r="J9" s="88">
        <f>Benchmarking!J13</f>
        <v>0</v>
      </c>
      <c r="K9" s="108"/>
      <c r="L9" s="10"/>
    </row>
    <row r="10" spans="1:13" ht="60" customHeight="1" thickTop="1" thickBot="1">
      <c r="A10" s="136"/>
      <c r="B10" s="582"/>
      <c r="C10" s="610"/>
      <c r="D10" s="611"/>
      <c r="E10" s="611"/>
      <c r="F10" s="612"/>
      <c r="G10" s="588"/>
      <c r="H10" s="83" t="s">
        <v>108</v>
      </c>
      <c r="I10" s="88">
        <f>Benchmarking!I14</f>
        <v>0</v>
      </c>
      <c r="J10" s="88">
        <f>Benchmarking!J14</f>
        <v>0</v>
      </c>
      <c r="K10" s="108"/>
      <c r="L10" s="442"/>
    </row>
    <row r="11" spans="1:13" ht="60" customHeight="1" thickTop="1" thickBot="1">
      <c r="A11" s="136"/>
      <c r="B11" s="582"/>
      <c r="C11" s="613"/>
      <c r="D11" s="614"/>
      <c r="E11" s="614"/>
      <c r="F11" s="615"/>
      <c r="G11" s="589"/>
      <c r="H11" s="590" t="s">
        <v>109</v>
      </c>
      <c r="I11" s="591">
        <f>Benchmarking!I15</f>
        <v>0</v>
      </c>
      <c r="J11" s="591">
        <f>Benchmarking!J15</f>
        <v>0</v>
      </c>
      <c r="K11" s="108"/>
      <c r="L11" s="9"/>
      <c r="M11" s="194"/>
    </row>
    <row r="12" spans="1:13" ht="60" customHeight="1" thickBot="1">
      <c r="A12" s="136"/>
      <c r="B12" s="597"/>
      <c r="C12" s="592"/>
      <c r="D12" s="593"/>
      <c r="E12" s="593"/>
      <c r="F12" s="593"/>
      <c r="G12" s="594"/>
      <c r="H12" s="595"/>
      <c r="I12" s="596"/>
      <c r="J12" s="596"/>
      <c r="K12" s="109"/>
      <c r="L12" s="9"/>
      <c r="M12" s="194"/>
    </row>
    <row r="13" spans="1:13" ht="60" customHeight="1">
      <c r="A13" s="8"/>
      <c r="B13" s="425"/>
      <c r="C13" s="9"/>
      <c r="D13" s="425"/>
      <c r="E13" s="425"/>
      <c r="F13" s="425"/>
      <c r="G13" s="426"/>
      <c r="H13" s="427"/>
      <c r="I13" s="428"/>
      <c r="J13" s="428"/>
      <c r="K13" s="9"/>
      <c r="L13" s="9"/>
      <c r="M13" s="194"/>
    </row>
    <row r="14" spans="1:13" ht="21.75" customHeight="1">
      <c r="A14" s="8"/>
      <c r="B14" s="425"/>
      <c r="C14" s="429" t="s">
        <v>110</v>
      </c>
      <c r="D14" s="429"/>
      <c r="E14" s="429"/>
      <c r="F14" s="429"/>
      <c r="G14" s="429"/>
      <c r="H14" s="429"/>
      <c r="I14" s="429"/>
      <c r="J14" s="429"/>
      <c r="K14" s="429"/>
      <c r="L14" s="9"/>
      <c r="M14" s="194"/>
    </row>
    <row r="15" spans="1:13" ht="21.75" customHeight="1" thickBot="1">
      <c r="A15" s="8"/>
      <c r="B15" s="430"/>
      <c r="C15" s="431"/>
      <c r="D15" s="431"/>
      <c r="E15" s="431"/>
      <c r="F15" s="431"/>
      <c r="G15" s="431"/>
      <c r="H15" s="431"/>
      <c r="I15" s="431"/>
      <c r="J15" s="431"/>
      <c r="K15" s="429"/>
      <c r="L15" s="10"/>
    </row>
    <row r="16" spans="1:13" ht="21.75" customHeight="1">
      <c r="A16" s="136"/>
      <c r="B16" s="50"/>
      <c r="C16" s="192"/>
      <c r="D16" s="192"/>
      <c r="E16" s="192"/>
      <c r="F16" s="192"/>
      <c r="G16" s="192"/>
      <c r="H16" s="192"/>
      <c r="I16" s="192"/>
      <c r="J16" s="385"/>
      <c r="K16" s="429"/>
      <c r="L16" s="9"/>
      <c r="M16" s="194"/>
    </row>
    <row r="17" spans="1:12" ht="20.100000000000001" customHeight="1">
      <c r="A17" s="136"/>
      <c r="B17" s="50"/>
      <c r="C17" s="192"/>
      <c r="D17" s="192"/>
      <c r="E17" s="192"/>
      <c r="F17" s="192"/>
      <c r="G17" s="192"/>
      <c r="H17" s="192"/>
      <c r="I17" s="192"/>
      <c r="J17" s="386"/>
      <c r="K17" s="429"/>
      <c r="L17" s="10"/>
    </row>
    <row r="18" spans="1:12" ht="20.100000000000001" customHeight="1">
      <c r="A18" s="136"/>
      <c r="B18" s="50"/>
      <c r="C18" s="49"/>
      <c r="D18" s="50"/>
      <c r="E18" s="50"/>
      <c r="F18" s="50"/>
      <c r="G18" s="84"/>
      <c r="H18" s="85"/>
      <c r="I18" s="86"/>
      <c r="J18" s="387"/>
      <c r="K18" s="9"/>
      <c r="L18" s="10"/>
    </row>
    <row r="19" spans="1:12" ht="20.100000000000001" customHeight="1">
      <c r="A19" s="136"/>
      <c r="B19" s="50"/>
      <c r="C19" s="49"/>
      <c r="D19" s="50"/>
      <c r="E19" s="50"/>
      <c r="F19" s="50"/>
      <c r="G19" s="50"/>
      <c r="H19" s="80"/>
      <c r="I19" s="49"/>
      <c r="J19" s="108"/>
      <c r="K19" s="9"/>
      <c r="L19" s="10"/>
    </row>
    <row r="20" spans="1:12" ht="20.100000000000001" customHeight="1">
      <c r="A20" s="136"/>
      <c r="B20" s="50"/>
      <c r="C20" s="49"/>
      <c r="D20" s="50"/>
      <c r="E20" s="50"/>
      <c r="F20" s="50"/>
      <c r="G20" s="50"/>
      <c r="H20" s="80"/>
      <c r="I20" s="49"/>
      <c r="J20" s="108"/>
      <c r="K20" s="9"/>
      <c r="L20" s="10"/>
    </row>
    <row r="21" spans="1:12" ht="20.100000000000001" customHeight="1">
      <c r="A21" s="136"/>
      <c r="B21" s="50"/>
      <c r="C21" s="49"/>
      <c r="D21" s="50"/>
      <c r="E21" s="50"/>
      <c r="F21" s="50"/>
      <c r="G21" s="50"/>
      <c r="H21" s="80"/>
      <c r="I21" s="49"/>
      <c r="J21" s="108"/>
      <c r="K21" s="9"/>
      <c r="L21" s="10"/>
    </row>
    <row r="22" spans="1:12" ht="20.100000000000001" customHeight="1">
      <c r="A22" s="136"/>
      <c r="B22" s="50"/>
      <c r="C22" s="49"/>
      <c r="D22" s="50"/>
      <c r="E22" s="50"/>
      <c r="F22" s="50"/>
      <c r="G22" s="50"/>
      <c r="H22" s="80"/>
      <c r="I22" s="49"/>
      <c r="J22" s="108"/>
      <c r="K22" s="9"/>
      <c r="L22" s="10"/>
    </row>
    <row r="23" spans="1:12" ht="20.100000000000001" customHeight="1">
      <c r="A23" s="136"/>
      <c r="B23" s="50"/>
      <c r="C23" s="49"/>
      <c r="D23" s="50"/>
      <c r="E23" s="50"/>
      <c r="F23" s="50"/>
      <c r="G23" s="50"/>
      <c r="H23" s="80"/>
      <c r="I23" s="49"/>
      <c r="J23" s="108"/>
      <c r="K23" s="9"/>
      <c r="L23" s="10"/>
    </row>
    <row r="24" spans="1:12" ht="20.100000000000001" customHeight="1">
      <c r="A24" s="136"/>
      <c r="B24" s="50"/>
      <c r="C24" s="49"/>
      <c r="D24" s="50"/>
      <c r="E24" s="50"/>
      <c r="F24" s="50"/>
      <c r="G24" s="50"/>
      <c r="H24" s="80"/>
      <c r="I24" s="49"/>
      <c r="J24" s="108"/>
      <c r="K24" s="9"/>
      <c r="L24" s="10"/>
    </row>
    <row r="25" spans="1:12" ht="20.100000000000001" customHeight="1">
      <c r="A25" s="136"/>
      <c r="B25" s="50"/>
      <c r="C25" s="49"/>
      <c r="D25" s="50"/>
      <c r="E25" s="50"/>
      <c r="F25" s="50"/>
      <c r="G25" s="50"/>
      <c r="H25" s="80"/>
      <c r="I25" s="49"/>
      <c r="J25" s="108"/>
      <c r="K25" s="9"/>
      <c r="L25" s="10"/>
    </row>
    <row r="26" spans="1:12" ht="20.100000000000001" customHeight="1">
      <c r="A26" s="136"/>
      <c r="B26" s="50"/>
      <c r="C26" s="49"/>
      <c r="D26" s="50"/>
      <c r="E26" s="50"/>
      <c r="F26" s="50"/>
      <c r="G26" s="50"/>
      <c r="H26" s="80"/>
      <c r="I26" s="49"/>
      <c r="J26" s="108"/>
      <c r="K26" s="9"/>
      <c r="L26" s="10"/>
    </row>
    <row r="27" spans="1:12" ht="20.100000000000001" customHeight="1">
      <c r="A27" s="136"/>
      <c r="B27" s="50"/>
      <c r="C27" s="49"/>
      <c r="D27" s="50"/>
      <c r="E27" s="50"/>
      <c r="F27" s="50"/>
      <c r="G27" s="50"/>
      <c r="H27" s="80"/>
      <c r="I27" s="49"/>
      <c r="J27" s="108"/>
      <c r="K27" s="9"/>
      <c r="L27" s="10"/>
    </row>
    <row r="28" spans="1:12" ht="20.100000000000001" customHeight="1">
      <c r="A28" s="136"/>
      <c r="B28" s="50"/>
      <c r="C28" s="49"/>
      <c r="D28" s="50"/>
      <c r="E28" s="50"/>
      <c r="F28" s="50"/>
      <c r="G28" s="50"/>
      <c r="H28" s="80"/>
      <c r="I28" s="49"/>
      <c r="J28" s="108"/>
      <c r="K28" s="9"/>
      <c r="L28" s="10"/>
    </row>
    <row r="29" spans="1:12" ht="20.100000000000001" customHeight="1">
      <c r="A29" s="136"/>
      <c r="B29" s="50"/>
      <c r="C29" s="49"/>
      <c r="D29" s="50"/>
      <c r="E29" s="50"/>
      <c r="F29" s="50"/>
      <c r="G29" s="50"/>
      <c r="H29" s="80"/>
      <c r="I29" s="49"/>
      <c r="J29" s="108"/>
      <c r="K29" s="9"/>
      <c r="L29" s="10"/>
    </row>
    <row r="30" spans="1:12" ht="20.100000000000001" customHeight="1">
      <c r="A30" s="136"/>
      <c r="B30" s="50"/>
      <c r="C30" s="49"/>
      <c r="D30" s="50"/>
      <c r="E30" s="50"/>
      <c r="F30" s="50"/>
      <c r="G30" s="50"/>
      <c r="H30" s="80"/>
      <c r="I30" s="49"/>
      <c r="J30" s="108"/>
      <c r="K30" s="9"/>
      <c r="L30" s="10"/>
    </row>
    <row r="31" spans="1:12" ht="20.100000000000001" customHeight="1">
      <c r="A31" s="136"/>
      <c r="B31" s="50"/>
      <c r="C31" s="49"/>
      <c r="D31" s="50"/>
      <c r="E31" s="50"/>
      <c r="F31" s="50"/>
      <c r="G31" s="50"/>
      <c r="H31" s="80"/>
      <c r="I31" s="49"/>
      <c r="J31" s="108"/>
      <c r="K31" s="9"/>
      <c r="L31" s="10"/>
    </row>
    <row r="32" spans="1:12" ht="20.100000000000001" customHeight="1">
      <c r="A32" s="136"/>
      <c r="B32" s="50"/>
      <c r="C32" s="49"/>
      <c r="D32" s="50"/>
      <c r="E32" s="50"/>
      <c r="F32" s="50"/>
      <c r="G32" s="50"/>
      <c r="H32" s="80"/>
      <c r="I32" s="49"/>
      <c r="J32" s="108"/>
      <c r="K32" s="9"/>
      <c r="L32" s="10"/>
    </row>
    <row r="33" spans="1:12" ht="20.100000000000001" customHeight="1" thickBot="1">
      <c r="A33" s="136"/>
      <c r="B33" s="190"/>
      <c r="C33" s="382"/>
      <c r="D33" s="190"/>
      <c r="E33" s="190"/>
      <c r="F33" s="190"/>
      <c r="G33" s="190"/>
      <c r="H33" s="191"/>
      <c r="I33" s="110"/>
      <c r="J33" s="109"/>
      <c r="K33" s="9"/>
      <c r="L33" s="10"/>
    </row>
    <row r="34" spans="1:12" ht="20.100000000000001" customHeight="1" thickBot="1">
      <c r="A34" s="8"/>
      <c r="B34" s="425"/>
      <c r="C34" s="434"/>
      <c r="D34" s="425"/>
      <c r="E34" s="425"/>
      <c r="F34" s="425"/>
      <c r="G34" s="425"/>
      <c r="H34" s="435"/>
      <c r="I34" s="9"/>
      <c r="J34" s="9"/>
      <c r="K34" s="9"/>
      <c r="L34" s="10"/>
    </row>
    <row r="35" spans="1:12" ht="32.25" customHeight="1" thickTop="1" thickBot="1">
      <c r="A35" s="8"/>
      <c r="B35" s="425"/>
      <c r="C35" s="603" t="s">
        <v>111</v>
      </c>
      <c r="D35" s="603"/>
      <c r="E35" s="603"/>
      <c r="F35" s="603"/>
      <c r="G35" s="604"/>
      <c r="H35" s="579" t="e">
        <f>(E46/'2. Fuel types'!G18)</f>
        <v>#DIV/0!</v>
      </c>
      <c r="I35" s="9"/>
      <c r="J35" s="9"/>
      <c r="K35" s="9"/>
      <c r="L35" s="10"/>
    </row>
    <row r="36" spans="1:12" ht="32.25" customHeight="1" thickTop="1">
      <c r="A36" s="8"/>
      <c r="B36" s="425"/>
      <c r="C36" s="434" t="s">
        <v>112</v>
      </c>
      <c r="D36" s="438"/>
      <c r="E36" s="438"/>
      <c r="F36" s="438"/>
      <c r="G36" s="438"/>
      <c r="H36" s="187"/>
      <c r="I36" s="9"/>
      <c r="J36" s="9"/>
      <c r="K36" s="9"/>
      <c r="L36" s="10"/>
    </row>
    <row r="37" spans="1:12" ht="20.100000000000001" customHeight="1">
      <c r="A37" s="8"/>
      <c r="B37" s="425"/>
      <c r="C37" s="434"/>
      <c r="D37" s="425"/>
      <c r="E37" s="425"/>
      <c r="F37" s="425"/>
      <c r="G37" s="425"/>
      <c r="H37" s="187"/>
      <c r="I37" s="9"/>
      <c r="J37" s="9"/>
      <c r="K37" s="9"/>
      <c r="L37" s="10"/>
    </row>
    <row r="38" spans="1:12" s="51" customFormat="1" ht="108" customHeight="1" thickBot="1">
      <c r="A38" s="441"/>
      <c r="B38" s="439"/>
      <c r="C38" s="379" t="s">
        <v>113</v>
      </c>
      <c r="D38" s="571" t="s">
        <v>114</v>
      </c>
      <c r="E38" s="380" t="s">
        <v>115</v>
      </c>
      <c r="F38" s="574" t="s">
        <v>116</v>
      </c>
      <c r="G38" s="380" t="s">
        <v>117</v>
      </c>
      <c r="H38" s="381" t="s">
        <v>118</v>
      </c>
      <c r="I38" s="437"/>
      <c r="J38" s="437"/>
      <c r="K38" s="437"/>
      <c r="L38" s="443"/>
    </row>
    <row r="39" spans="1:12" ht="120" customHeight="1" thickTop="1" thickBot="1">
      <c r="A39" s="8"/>
      <c r="B39" s="425"/>
      <c r="C39" s="414" cm="1">
        <f t="array" ref="C39">'Total savings'!C9:C9</f>
        <v>0</v>
      </c>
      <c r="D39" s="572">
        <f>'Total savings'!F9</f>
        <v>0</v>
      </c>
      <c r="E39" s="415" t="str">
        <f>'Total savings'!G9</f>
        <v/>
      </c>
      <c r="F39" s="575"/>
      <c r="G39" s="420"/>
      <c r="H39" s="421"/>
      <c r="I39" s="9"/>
      <c r="J39" s="9"/>
      <c r="K39" s="9"/>
      <c r="L39" s="10"/>
    </row>
    <row r="40" spans="1:12" ht="53.25" customHeight="1" thickTop="1" thickBot="1">
      <c r="A40" s="8"/>
      <c r="B40" s="425"/>
      <c r="C40" s="416" cm="1">
        <f t="array" ref="C40">'Total savings'!C10:C10</f>
        <v>0</v>
      </c>
      <c r="D40" s="573">
        <f>'Total savings'!F10</f>
        <v>0</v>
      </c>
      <c r="E40" s="417" t="str">
        <f>'Total savings'!G10</f>
        <v/>
      </c>
      <c r="F40" s="576"/>
      <c r="G40" s="422"/>
      <c r="H40" s="423"/>
      <c r="I40" s="9"/>
      <c r="J40" s="9"/>
      <c r="K40" s="9"/>
      <c r="L40" s="10"/>
    </row>
    <row r="41" spans="1:12" ht="24.75" thickTop="1" thickBot="1">
      <c r="A41" s="8"/>
      <c r="B41" s="9"/>
      <c r="C41" s="416" cm="1">
        <f t="array" ref="C41">'Total savings'!C11:C11</f>
        <v>0</v>
      </c>
      <c r="D41" s="573">
        <f>'Total savings'!F11</f>
        <v>0</v>
      </c>
      <c r="E41" s="417" t="str">
        <f>'Total savings'!G11</f>
        <v/>
      </c>
      <c r="F41" s="576"/>
      <c r="G41" s="422"/>
      <c r="H41" s="423"/>
      <c r="I41" s="9"/>
      <c r="J41" s="9"/>
      <c r="K41" s="9"/>
      <c r="L41" s="10"/>
    </row>
    <row r="42" spans="1:12" ht="24.75" thickTop="1" thickBot="1">
      <c r="A42" s="8"/>
      <c r="B42" s="9"/>
      <c r="C42" s="416" cm="1">
        <f t="array" ref="C42">'Total savings'!C12:C12</f>
        <v>0</v>
      </c>
      <c r="D42" s="573">
        <f>'Total savings'!F12</f>
        <v>0</v>
      </c>
      <c r="E42" s="417" t="str">
        <f>'Total savings'!G12</f>
        <v/>
      </c>
      <c r="F42" s="576"/>
      <c r="G42" s="422"/>
      <c r="H42" s="423"/>
      <c r="I42" s="9"/>
      <c r="J42" s="9"/>
      <c r="K42" s="9"/>
      <c r="L42" s="10"/>
    </row>
    <row r="43" spans="1:12" ht="24.75" thickTop="1" thickBot="1">
      <c r="A43" s="8"/>
      <c r="B43" s="9"/>
      <c r="C43" s="416" cm="1">
        <f t="array" ref="C43">'Total savings'!C13:C13</f>
        <v>0</v>
      </c>
      <c r="D43" s="573">
        <f>'Total savings'!F13</f>
        <v>0</v>
      </c>
      <c r="E43" s="417" t="str">
        <f>'Total savings'!G13</f>
        <v/>
      </c>
      <c r="F43" s="576"/>
      <c r="G43" s="422"/>
      <c r="H43" s="423"/>
      <c r="I43" s="9"/>
      <c r="J43" s="9"/>
      <c r="K43" s="9"/>
      <c r="L43" s="10"/>
    </row>
    <row r="44" spans="1:12" ht="24.75" thickTop="1" thickBot="1">
      <c r="A44" s="8"/>
      <c r="B44" s="9"/>
      <c r="C44" s="416" cm="1">
        <f t="array" ref="C44">'Total savings'!C14:C14</f>
        <v>0</v>
      </c>
      <c r="D44" s="573">
        <f>'Total savings'!F14</f>
        <v>0</v>
      </c>
      <c r="E44" s="417" t="str">
        <f>'Total savings'!G14</f>
        <v/>
      </c>
      <c r="F44" s="576"/>
      <c r="G44" s="422"/>
      <c r="H44" s="424"/>
      <c r="I44" s="9"/>
      <c r="J44" s="9"/>
      <c r="K44" s="9"/>
      <c r="L44" s="10"/>
    </row>
    <row r="45" spans="1:12" ht="24.75" thickTop="1" thickBot="1">
      <c r="A45" s="8"/>
      <c r="B45" s="9"/>
      <c r="C45" s="416" cm="1">
        <f t="array" ref="C45">'Total savings'!C15:C15</f>
        <v>0</v>
      </c>
      <c r="D45" s="573">
        <f>'Total savings'!F15</f>
        <v>0</v>
      </c>
      <c r="E45" s="417" t="str">
        <f>'Total savings'!G15</f>
        <v/>
      </c>
      <c r="F45" s="576"/>
      <c r="G45" s="422"/>
      <c r="H45" s="423"/>
      <c r="I45" s="9"/>
      <c r="J45" s="9"/>
      <c r="K45" s="9"/>
      <c r="L45" s="10"/>
    </row>
    <row r="46" spans="1:12" ht="24" customHeight="1" thickTop="1" thickBot="1">
      <c r="A46" s="8"/>
      <c r="B46" s="9"/>
      <c r="C46" s="440" t="s">
        <v>119</v>
      </c>
      <c r="D46" s="418">
        <f>SUM(D39:D45)</f>
        <v>0</v>
      </c>
      <c r="E46" s="419"/>
      <c r="F46" s="577">
        <f t="shared" ref="F46" si="0">SUM(F39:F45)</f>
        <v>0</v>
      </c>
      <c r="G46" s="377"/>
      <c r="H46" s="378"/>
      <c r="I46" s="9"/>
      <c r="J46" s="9"/>
      <c r="K46" s="9"/>
      <c r="L46" s="10"/>
    </row>
    <row r="47" spans="1:12" ht="15" customHeight="1" thickTop="1">
      <c r="A47" s="8"/>
      <c r="B47" s="9"/>
      <c r="C47" s="425"/>
      <c r="D47" s="425"/>
      <c r="E47" s="425"/>
      <c r="F47" s="9"/>
      <c r="G47" s="9"/>
      <c r="H47" s="187"/>
      <c r="I47" s="9"/>
      <c r="J47" s="9"/>
      <c r="K47" s="9"/>
      <c r="L47" s="10"/>
    </row>
    <row r="48" spans="1:12" ht="24" customHeight="1">
      <c r="A48" s="8"/>
      <c r="B48" s="9"/>
      <c r="C48" s="425"/>
      <c r="D48" s="425"/>
      <c r="E48" s="425"/>
      <c r="F48" s="9"/>
      <c r="G48" s="9"/>
      <c r="H48" s="187"/>
      <c r="I48" s="9"/>
      <c r="J48" s="9"/>
      <c r="K48" s="9"/>
      <c r="L48" s="10"/>
    </row>
    <row r="49" spans="1:13" ht="21" customHeight="1">
      <c r="A49" s="8"/>
      <c r="B49" s="9"/>
      <c r="C49" s="9"/>
      <c r="D49" s="605"/>
      <c r="E49" s="425"/>
      <c r="F49" s="9"/>
      <c r="G49" s="9"/>
      <c r="H49" s="187"/>
      <c r="I49" s="9"/>
      <c r="J49" s="9"/>
      <c r="K49" s="9"/>
      <c r="L49" s="10"/>
    </row>
    <row r="50" spans="1:13" ht="21">
      <c r="A50" s="8"/>
      <c r="B50" s="9"/>
      <c r="C50" s="9"/>
      <c r="D50" s="605"/>
      <c r="E50" s="425"/>
      <c r="F50" s="9"/>
      <c r="G50" s="9"/>
      <c r="H50" s="187"/>
      <c r="I50" s="9"/>
      <c r="J50" s="9"/>
      <c r="K50" s="9"/>
      <c r="L50" s="10"/>
    </row>
    <row r="51" spans="1:13" ht="21">
      <c r="A51" s="8"/>
      <c r="B51" s="9"/>
      <c r="C51" s="9"/>
      <c r="D51" s="605"/>
      <c r="E51" s="425"/>
      <c r="F51" s="9"/>
      <c r="G51" s="9"/>
      <c r="H51" s="187"/>
      <c r="I51" s="9"/>
      <c r="J51" s="9"/>
      <c r="K51" s="9"/>
      <c r="L51" s="10"/>
    </row>
    <row r="52" spans="1:13">
      <c r="A52" s="8"/>
      <c r="B52" s="9"/>
      <c r="C52" s="9"/>
      <c r="D52" s="9"/>
      <c r="E52" s="9"/>
      <c r="F52" s="9"/>
      <c r="G52" s="9"/>
      <c r="H52" s="187"/>
      <c r="I52" s="9"/>
      <c r="J52" s="9"/>
      <c r="K52" s="9"/>
      <c r="L52" s="9"/>
      <c r="M52" s="194"/>
    </row>
    <row r="53" spans="1:13" ht="15" customHeight="1">
      <c r="A53" s="8"/>
      <c r="B53" s="9"/>
      <c r="C53" s="9"/>
      <c r="D53" s="606"/>
      <c r="E53" s="9"/>
      <c r="F53" s="9"/>
      <c r="G53" s="9"/>
      <c r="H53" s="187"/>
      <c r="I53" s="9"/>
      <c r="J53" s="9"/>
      <c r="K53" s="9"/>
      <c r="L53" s="10"/>
    </row>
    <row r="54" spans="1:13" ht="15.75" customHeight="1">
      <c r="A54" s="8"/>
      <c r="B54" s="9"/>
      <c r="C54" s="9"/>
      <c r="D54" s="606"/>
      <c r="E54" s="9"/>
      <c r="F54" s="9"/>
      <c r="G54" s="9"/>
      <c r="H54" s="187"/>
      <c r="I54" s="9"/>
      <c r="J54" s="9"/>
      <c r="K54" s="9"/>
      <c r="L54" s="10"/>
    </row>
    <row r="55" spans="1:13" ht="15" customHeight="1">
      <c r="A55" s="8"/>
      <c r="B55" s="9"/>
      <c r="C55" s="9"/>
      <c r="D55" s="606"/>
      <c r="E55" s="9"/>
      <c r="F55" s="9"/>
      <c r="G55" s="9"/>
      <c r="H55" s="187"/>
      <c r="I55" s="9"/>
      <c r="J55" s="9"/>
      <c r="K55" s="9"/>
      <c r="L55" s="10"/>
    </row>
    <row r="56" spans="1:13">
      <c r="A56" s="8"/>
      <c r="B56" s="9"/>
      <c r="C56" s="9"/>
      <c r="D56" s="9"/>
      <c r="E56" s="9"/>
      <c r="F56" s="9"/>
      <c r="G56" s="9"/>
      <c r="H56" s="187"/>
      <c r="I56" s="9"/>
      <c r="J56" s="9"/>
      <c r="K56" s="9"/>
      <c r="L56" s="10"/>
    </row>
    <row r="57" spans="1:13" ht="15.75">
      <c r="A57" s="8"/>
      <c r="B57" s="9"/>
      <c r="C57" s="436"/>
      <c r="D57" s="9"/>
      <c r="E57" s="9"/>
      <c r="F57" s="9"/>
      <c r="G57" s="9"/>
      <c r="H57" s="187"/>
      <c r="I57" s="9"/>
      <c r="J57" s="9"/>
      <c r="K57" s="9"/>
      <c r="L57" s="10"/>
    </row>
    <row r="58" spans="1:13">
      <c r="A58" s="8"/>
      <c r="B58" s="9"/>
      <c r="C58" s="9"/>
      <c r="D58" s="9"/>
      <c r="E58" s="9"/>
      <c r="F58" s="9"/>
      <c r="G58" s="9"/>
      <c r="H58" s="187"/>
      <c r="I58" s="9"/>
      <c r="J58" s="9"/>
      <c r="K58" s="9"/>
      <c r="L58" s="10"/>
    </row>
    <row r="59" spans="1:13">
      <c r="A59" s="8"/>
      <c r="B59" s="9"/>
      <c r="C59" s="9"/>
      <c r="D59" s="9"/>
      <c r="E59" s="9"/>
      <c r="F59" s="9"/>
      <c r="G59" s="9"/>
      <c r="H59" s="187"/>
      <c r="I59" s="9"/>
      <c r="J59" s="9"/>
      <c r="K59" s="9"/>
      <c r="L59" s="10"/>
    </row>
    <row r="60" spans="1:13" ht="15.75" thickBot="1">
      <c r="A60" s="8"/>
      <c r="B60" s="14"/>
      <c r="C60" s="14"/>
      <c r="D60" s="9"/>
      <c r="E60" s="9"/>
      <c r="F60" s="9"/>
      <c r="G60" s="9"/>
      <c r="H60" s="187"/>
      <c r="I60" s="9"/>
      <c r="J60" s="14"/>
      <c r="K60" s="9"/>
      <c r="L60" s="9"/>
      <c r="M60" s="194"/>
    </row>
    <row r="61" spans="1:13" ht="15.75" thickTop="1">
      <c r="A61" s="143"/>
      <c r="D61" s="143"/>
      <c r="E61" s="143"/>
      <c r="F61" s="143"/>
      <c r="G61" s="143"/>
      <c r="H61" s="444"/>
      <c r="I61" s="143"/>
      <c r="K61" s="143"/>
      <c r="L61" s="143"/>
    </row>
  </sheetData>
  <sheetProtection algorithmName="SHA-512" hashValue="ler9amszIHFB9hwA68kE3gLXRzeEhhkVuYPKHSXQldBzfzZ4Q59lDmBYJK10U5jkKR1Taha8F1AF8RtuU/e2cg==" saltValue="7BXKznPGtqvjpIXuOiGb9g==" spinCount="100000" sheet="1" formatCells="0" formatColumns="0" formatRows="0"/>
  <mergeCells count="6">
    <mergeCell ref="H3:J3"/>
    <mergeCell ref="C35:G35"/>
    <mergeCell ref="D49:D51"/>
    <mergeCell ref="D53:D55"/>
    <mergeCell ref="C6:F6"/>
    <mergeCell ref="C7:F11"/>
  </mergeCells>
  <printOptions gridLines="1"/>
  <pageMargins left="0.70866141732283472" right="0.70866141732283472" top="0.74803149606299213" bottom="0.74803149606299213" header="0.31496062992125984" footer="0.31496062992125984"/>
  <pageSetup paperSize="9" orientation="portrait" horizontalDpi="4294967293" r:id="rId1"/>
  <drawing r:id="rId2"/>
  <legacyDrawing r:id="rId3"/>
  <extLst>
    <ext xmlns:x14="http://schemas.microsoft.com/office/spreadsheetml/2009/9/main" uri="{78C0D931-6437-407d-A8EE-F0AAD7539E65}">
      <x14:conditionalFormattings>
        <x14:conditionalFormatting xmlns:xm="http://schemas.microsoft.com/office/excel/2006/main">
          <x14:cfRule type="cellIs" priority="1" operator="equal" id="{313E57F5-5980-49CD-AA1A-3066DCE221E5}">
            <xm:f>Benchmarking!$H$6</xm:f>
            <x14:dxf>
              <fill>
                <patternFill>
                  <bgColor rgb="FF00B050"/>
                </patternFill>
              </fill>
            </x14:dxf>
          </x14:cfRule>
          <x14:cfRule type="cellIs" priority="2" operator="equal" id="{7D1E2825-5A6D-4D39-ACB7-E7A2EA68DA97}">
            <xm:f>Benchmarking!$G$6</xm:f>
            <x14:dxf>
              <fill>
                <patternFill>
                  <bgColor rgb="FF66FF66"/>
                </patternFill>
              </fill>
            </x14:dxf>
          </x14:cfRule>
          <x14:cfRule type="cellIs" priority="3" operator="equal" id="{BC02F7A7-783C-421B-80E1-1956C5DA71B7}">
            <xm:f>Benchmarking!$F$6</xm:f>
            <x14:dxf>
              <fill>
                <patternFill>
                  <bgColor rgb="FFFFFF66"/>
                </patternFill>
              </fill>
            </x14:dxf>
          </x14:cfRule>
          <x14:cfRule type="cellIs" priority="4" operator="equal" id="{742D34AB-D85E-44F9-A0C9-584B649FDA3C}">
            <xm:f>Benchmarking!$E$6</xm:f>
            <x14:dxf>
              <fill>
                <patternFill>
                  <bgColor rgb="FFFFC000"/>
                </patternFill>
              </fill>
            </x14:dxf>
          </x14:cfRule>
          <x14:cfRule type="cellIs" priority="5" operator="equal" id="{CBE6EB9E-244A-4B71-A99C-D6D51F5E38D6}">
            <xm:f>Benchmarking!$D$6</xm:f>
            <x14:dxf>
              <fill>
                <patternFill>
                  <bgColor rgb="FFFF0000"/>
                </patternFill>
              </fill>
            </x14:dxf>
          </x14:cfRule>
          <xm:sqref>I6:J11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F7A568-C73C-4557-8FA6-DCB38F1E2E35}">
  <sheetPr codeName="Sheet3">
    <tabColor theme="4"/>
  </sheetPr>
  <dimension ref="A1:N814"/>
  <sheetViews>
    <sheetView zoomScale="70" zoomScaleNormal="70" workbookViewId="0">
      <selection activeCell="D10" sqref="D10"/>
    </sheetView>
  </sheetViews>
  <sheetFormatPr defaultColWidth="9.140625" defaultRowHeight="18.75"/>
  <cols>
    <col min="1" max="2" width="9.140625" style="41"/>
    <col min="3" max="3" width="38.28515625" style="42" customWidth="1"/>
    <col min="4" max="4" width="45.85546875" style="41" customWidth="1"/>
    <col min="5" max="13" width="9.140625" style="16"/>
    <col min="14" max="16384" width="9.140625" style="41"/>
  </cols>
  <sheetData>
    <row r="1" spans="1:14" ht="15.75" thickTop="1">
      <c r="A1" s="30"/>
      <c r="B1" s="31"/>
      <c r="C1" s="31"/>
      <c r="D1" s="31"/>
      <c r="E1" s="31"/>
      <c r="F1" s="31"/>
      <c r="G1" s="31"/>
      <c r="H1" s="31"/>
      <c r="I1" s="31"/>
      <c r="J1" s="31"/>
      <c r="K1" s="31"/>
      <c r="L1" s="31"/>
      <c r="M1" s="31"/>
      <c r="N1" s="194"/>
    </row>
    <row r="2" spans="1:14">
      <c r="A2" s="32"/>
      <c r="B2" s="9"/>
      <c r="C2" s="28" t="s">
        <v>120</v>
      </c>
      <c r="D2" s="9"/>
      <c r="M2" s="34"/>
    </row>
    <row r="3" spans="1:14">
      <c r="A3" s="32"/>
      <c r="B3" s="9"/>
      <c r="C3" s="28"/>
      <c r="D3" s="9"/>
      <c r="M3" s="34"/>
    </row>
    <row r="4" spans="1:14" ht="15.75" customHeight="1" thickBot="1">
      <c r="A4" s="32"/>
      <c r="B4" s="9"/>
      <c r="C4" s="229" t="s">
        <v>121</v>
      </c>
      <c r="D4" s="9"/>
      <c r="M4" s="34"/>
    </row>
    <row r="5" spans="1:14" ht="21.75" customHeight="1" thickTop="1" thickBot="1">
      <c r="A5" s="32"/>
      <c r="B5" s="9"/>
      <c r="C5" s="396" t="s">
        <v>122</v>
      </c>
      <c r="D5" s="446"/>
      <c r="M5" s="34"/>
    </row>
    <row r="6" spans="1:14" ht="24" customHeight="1" thickTop="1" thickBot="1">
      <c r="A6" s="32"/>
      <c r="B6" s="9"/>
      <c r="C6" s="219" t="s">
        <v>123</v>
      </c>
      <c r="D6" s="446"/>
      <c r="M6" s="34"/>
    </row>
    <row r="7" spans="1:14" ht="17.100000000000001" customHeight="1" thickTop="1" thickBot="1">
      <c r="A7" s="32"/>
      <c r="B7" s="9"/>
      <c r="C7" s="219" t="s">
        <v>124</v>
      </c>
      <c r="D7" s="447"/>
      <c r="E7" s="9"/>
      <c r="F7" s="9"/>
      <c r="G7" s="9"/>
      <c r="H7" s="9"/>
      <c r="I7" s="9"/>
      <c r="J7" s="9"/>
      <c r="K7" s="9"/>
      <c r="L7" s="9"/>
      <c r="M7" s="34"/>
    </row>
    <row r="8" spans="1:14" ht="17.100000000000001" customHeight="1" thickTop="1" thickBot="1">
      <c r="A8" s="32"/>
      <c r="B8" s="9"/>
      <c r="C8" s="219" t="s">
        <v>125</v>
      </c>
      <c r="D8" s="448"/>
      <c r="E8" s="9"/>
      <c r="F8" s="9"/>
      <c r="G8" s="9"/>
      <c r="H8" s="9"/>
      <c r="I8" s="9"/>
      <c r="J8" s="9"/>
      <c r="K8" s="9"/>
      <c r="L8" s="9"/>
      <c r="M8" s="34"/>
    </row>
    <row r="9" spans="1:14" ht="17.100000000000001" customHeight="1" thickTop="1" thickBot="1">
      <c r="A9" s="32"/>
      <c r="B9" s="9"/>
      <c r="C9" s="220" t="s">
        <v>126</v>
      </c>
      <c r="D9" s="449"/>
      <c r="E9" s="9"/>
      <c r="F9" s="9"/>
      <c r="G9" s="9"/>
      <c r="H9" s="9"/>
      <c r="I9" s="9"/>
      <c r="J9" s="9"/>
      <c r="K9" s="9"/>
      <c r="L9" s="9"/>
      <c r="M9" s="34"/>
    </row>
    <row r="10" spans="1:14" ht="17.100000000000001" customHeight="1" thickTop="1" thickBot="1">
      <c r="A10" s="32"/>
      <c r="B10" s="9"/>
      <c r="C10" s="221" t="s">
        <v>127</v>
      </c>
      <c r="D10" s="450"/>
      <c r="E10" s="9"/>
      <c r="F10" s="9"/>
      <c r="G10" s="9"/>
      <c r="H10" s="9"/>
      <c r="I10" s="9"/>
      <c r="J10" s="9"/>
      <c r="K10" s="9"/>
      <c r="L10" s="9"/>
      <c r="M10" s="34"/>
    </row>
    <row r="11" spans="1:14" ht="17.100000000000001" customHeight="1" thickTop="1" thickBot="1">
      <c r="A11" s="32"/>
      <c r="B11" s="9"/>
      <c r="C11" s="541" t="s">
        <v>128</v>
      </c>
      <c r="D11" s="540"/>
      <c r="E11" s="9"/>
      <c r="F11" s="9"/>
      <c r="G11" s="9"/>
      <c r="H11" s="9"/>
      <c r="I11" s="9"/>
      <c r="J11" s="9"/>
      <c r="K11" s="9"/>
      <c r="L11" s="9"/>
      <c r="M11" s="34"/>
    </row>
    <row r="12" spans="1:14" ht="17.100000000000001" customHeight="1" thickTop="1" thickBot="1">
      <c r="A12" s="32"/>
      <c r="B12" s="9"/>
      <c r="C12" s="220" t="s">
        <v>129</v>
      </c>
      <c r="D12" s="449"/>
      <c r="E12" s="9"/>
      <c r="F12" s="9"/>
      <c r="G12" s="9"/>
      <c r="H12" s="9"/>
      <c r="I12" s="9"/>
      <c r="J12" s="9"/>
      <c r="K12" s="9"/>
      <c r="L12" s="9"/>
      <c r="M12" s="34"/>
    </row>
    <row r="13" spans="1:14" ht="17.100000000000001" customHeight="1" thickTop="1" thickBot="1">
      <c r="A13" s="32"/>
      <c r="B13" s="9"/>
      <c r="C13" s="221" t="s">
        <v>130</v>
      </c>
      <c r="D13" s="448"/>
      <c r="E13" s="9"/>
      <c r="F13" s="9"/>
      <c r="G13" s="9"/>
      <c r="H13" s="9"/>
      <c r="I13" s="9"/>
      <c r="J13" s="9"/>
      <c r="K13" s="9"/>
      <c r="L13" s="9"/>
      <c r="M13" s="34"/>
    </row>
    <row r="14" spans="1:14" ht="17.100000000000001" customHeight="1" thickTop="1" thickBot="1">
      <c r="A14" s="32"/>
      <c r="B14" s="9"/>
      <c r="C14" s="219" t="s">
        <v>131</v>
      </c>
      <c r="D14" s="448"/>
      <c r="E14" s="9"/>
      <c r="F14" s="9"/>
      <c r="G14" s="9"/>
      <c r="H14" s="9"/>
      <c r="I14" s="9"/>
      <c r="J14" s="9"/>
      <c r="K14" s="9"/>
      <c r="L14" s="9"/>
      <c r="M14" s="34"/>
    </row>
    <row r="15" spans="1:14" ht="17.100000000000001" customHeight="1" thickTop="1" thickBot="1">
      <c r="A15" s="32"/>
      <c r="B15" s="9"/>
      <c r="C15" s="220" t="s">
        <v>132</v>
      </c>
      <c r="D15" s="449"/>
      <c r="E15" s="9"/>
      <c r="F15" s="9"/>
      <c r="G15" s="9"/>
      <c r="H15" s="9"/>
      <c r="I15" s="9"/>
      <c r="J15" s="9"/>
      <c r="K15" s="9"/>
      <c r="L15" s="9"/>
      <c r="M15" s="34"/>
    </row>
    <row r="16" spans="1:14" ht="17.100000000000001" customHeight="1" thickTop="1" thickBot="1">
      <c r="A16" s="32"/>
      <c r="B16" s="9"/>
      <c r="C16" s="227" t="s">
        <v>133</v>
      </c>
      <c r="D16" s="451"/>
      <c r="E16" s="9"/>
      <c r="F16" s="9"/>
      <c r="G16" s="9"/>
      <c r="H16" s="9"/>
      <c r="I16" s="9"/>
      <c r="J16" s="9"/>
      <c r="K16" s="9"/>
      <c r="L16" s="9"/>
      <c r="M16" s="34"/>
    </row>
    <row r="17" spans="1:13" ht="20.25" customHeight="1" thickTop="1">
      <c r="A17" s="32"/>
      <c r="B17" s="9"/>
      <c r="C17" s="226"/>
      <c r="D17" s="228"/>
      <c r="E17" s="9"/>
      <c r="F17" s="9"/>
      <c r="G17" s="9"/>
      <c r="H17" s="9"/>
      <c r="I17" s="9"/>
      <c r="J17" s="9"/>
      <c r="K17" s="9"/>
      <c r="L17" s="9"/>
      <c r="M17" s="34"/>
    </row>
    <row r="18" spans="1:13" ht="20.25" customHeight="1">
      <c r="A18" s="32"/>
      <c r="B18" s="9"/>
      <c r="C18" s="224"/>
      <c r="D18" s="225"/>
      <c r="E18" s="9"/>
      <c r="F18" s="9"/>
      <c r="G18" s="9"/>
      <c r="H18" s="9"/>
      <c r="I18" s="9"/>
      <c r="J18" s="9"/>
      <c r="K18" s="9"/>
      <c r="L18" s="9"/>
      <c r="M18" s="34"/>
    </row>
    <row r="19" spans="1:13" ht="18" customHeight="1" thickBot="1">
      <c r="A19" s="32"/>
      <c r="B19" s="9"/>
      <c r="C19" s="229" t="s">
        <v>134</v>
      </c>
      <c r="D19" s="230"/>
      <c r="M19" s="34"/>
    </row>
    <row r="20" spans="1:13" ht="17.100000000000001" customHeight="1" thickTop="1" thickBot="1">
      <c r="A20" s="32"/>
      <c r="B20" s="53"/>
      <c r="C20" s="231" t="s">
        <v>135</v>
      </c>
      <c r="D20" s="452"/>
      <c r="M20" s="34"/>
    </row>
    <row r="21" spans="1:13" ht="17.100000000000001" customHeight="1" thickTop="1" thickBot="1">
      <c r="A21" s="32"/>
      <c r="B21" s="9"/>
      <c r="C21" s="220" t="s">
        <v>136</v>
      </c>
      <c r="D21" s="453"/>
      <c r="E21" s="9"/>
      <c r="F21" s="9"/>
      <c r="G21" s="9"/>
      <c r="H21" s="9"/>
      <c r="I21" s="9"/>
      <c r="J21" s="9"/>
      <c r="K21" s="9"/>
      <c r="L21" s="9"/>
      <c r="M21" s="34"/>
    </row>
    <row r="22" spans="1:13" ht="17.100000000000001" customHeight="1" thickTop="1" thickBot="1">
      <c r="A22" s="32"/>
      <c r="B22" s="9"/>
      <c r="C22" s="222" t="s">
        <v>137</v>
      </c>
      <c r="D22" s="448"/>
      <c r="E22" s="9"/>
      <c r="F22" s="9"/>
      <c r="G22" s="9"/>
      <c r="H22" s="9"/>
      <c r="I22" s="9"/>
      <c r="J22" s="9"/>
      <c r="K22" s="9"/>
      <c r="L22" s="9"/>
      <c r="M22" s="34"/>
    </row>
    <row r="23" spans="1:13" ht="17.100000000000001" customHeight="1" thickTop="1" thickBot="1">
      <c r="A23" s="32"/>
      <c r="B23" s="9"/>
      <c r="C23" s="222" t="s">
        <v>138</v>
      </c>
      <c r="D23" s="448"/>
      <c r="E23" s="9"/>
      <c r="F23" s="9"/>
      <c r="G23" s="9"/>
      <c r="H23" s="9"/>
      <c r="I23" s="9"/>
      <c r="J23" s="9"/>
      <c r="K23" s="9"/>
      <c r="L23" s="9"/>
      <c r="M23" s="34"/>
    </row>
    <row r="24" spans="1:13" ht="17.100000000000001" customHeight="1" thickTop="1" thickBot="1">
      <c r="A24" s="32"/>
      <c r="B24" s="9"/>
      <c r="C24" s="222" t="s">
        <v>139</v>
      </c>
      <c r="D24" s="448"/>
      <c r="E24" s="9"/>
      <c r="F24" s="9"/>
      <c r="G24" s="9"/>
      <c r="H24" s="9"/>
      <c r="I24" s="9"/>
      <c r="J24" s="9"/>
      <c r="K24" s="9"/>
      <c r="L24" s="9"/>
      <c r="M24" s="34"/>
    </row>
    <row r="25" spans="1:13" ht="17.100000000000001" customHeight="1" thickTop="1" thickBot="1">
      <c r="A25" s="32"/>
      <c r="B25" s="9"/>
      <c r="C25" s="222" t="s">
        <v>140</v>
      </c>
      <c r="D25" s="450"/>
      <c r="E25" s="9"/>
      <c r="F25" s="9"/>
      <c r="G25" s="9"/>
      <c r="H25" s="9"/>
      <c r="I25" s="9"/>
      <c r="J25" s="9"/>
      <c r="K25" s="9"/>
      <c r="L25" s="9"/>
      <c r="M25" s="34"/>
    </row>
    <row r="26" spans="1:13" ht="17.100000000000001" customHeight="1" thickTop="1" thickBot="1">
      <c r="A26" s="32"/>
      <c r="B26" s="9"/>
      <c r="C26" s="221" t="s">
        <v>141</v>
      </c>
      <c r="D26" s="448"/>
      <c r="E26" s="9"/>
      <c r="F26" s="9"/>
      <c r="G26" s="9"/>
      <c r="H26" s="9"/>
      <c r="I26" s="9"/>
      <c r="J26" s="9"/>
      <c r="K26" s="9"/>
      <c r="L26" s="9"/>
      <c r="M26" s="34"/>
    </row>
    <row r="27" spans="1:13" ht="17.100000000000001" customHeight="1" thickTop="1" thickBot="1">
      <c r="A27" s="32"/>
      <c r="B27" s="9"/>
      <c r="C27" s="220" t="s">
        <v>142</v>
      </c>
      <c r="D27" s="451"/>
      <c r="E27" s="9"/>
      <c r="F27" s="9"/>
      <c r="G27" s="9"/>
      <c r="H27" s="9"/>
      <c r="I27" s="9"/>
      <c r="J27" s="9"/>
      <c r="K27" s="9"/>
      <c r="L27" s="9"/>
      <c r="M27" s="34"/>
    </row>
    <row r="28" spans="1:13" ht="17.100000000000001" customHeight="1" thickTop="1" thickBot="1">
      <c r="A28" s="32"/>
      <c r="B28" s="9"/>
      <c r="C28" s="223" t="s">
        <v>143</v>
      </c>
      <c r="D28" s="448"/>
      <c r="E28" s="9"/>
      <c r="F28" s="9"/>
      <c r="G28" s="9"/>
      <c r="H28" s="9"/>
      <c r="I28" s="9"/>
      <c r="J28" s="9"/>
      <c r="K28" s="9"/>
      <c r="L28" s="9"/>
      <c r="M28" s="34"/>
    </row>
    <row r="29" spans="1:13" ht="19.5" thickTop="1">
      <c r="A29" s="32"/>
      <c r="B29" s="9"/>
      <c r="C29" s="11"/>
      <c r="D29" s="166"/>
      <c r="M29" s="34"/>
    </row>
    <row r="30" spans="1:13" ht="19.5" thickBot="1">
      <c r="A30" s="193"/>
      <c r="B30" s="14"/>
      <c r="C30" s="13"/>
      <c r="D30" s="14"/>
      <c r="E30" s="35"/>
      <c r="F30" s="35"/>
      <c r="G30" s="35"/>
      <c r="H30" s="35"/>
      <c r="I30" s="35"/>
      <c r="J30" s="35"/>
      <c r="K30" s="35"/>
      <c r="L30" s="35"/>
      <c r="M30" s="36"/>
    </row>
    <row r="31" spans="1:13" ht="15.75" thickTop="1">
      <c r="C31" s="41"/>
      <c r="E31" s="41"/>
      <c r="F31" s="41"/>
      <c r="G31" s="41"/>
      <c r="H31" s="41"/>
      <c r="I31" s="41"/>
      <c r="J31" s="41"/>
      <c r="K31" s="41"/>
      <c r="L31" s="41"/>
      <c r="M31" s="41"/>
    </row>
    <row r="32" spans="1:13" ht="15">
      <c r="C32" s="41"/>
      <c r="E32" s="41"/>
      <c r="F32" s="41"/>
      <c r="G32" s="41"/>
      <c r="H32" s="41"/>
      <c r="I32" s="41"/>
      <c r="J32" s="41"/>
      <c r="K32" s="41"/>
      <c r="L32" s="41"/>
      <c r="M32" s="41"/>
    </row>
    <row r="33" s="41" customFormat="1" ht="15"/>
    <row r="34" s="41" customFormat="1" ht="15"/>
    <row r="35" s="41" customFormat="1" ht="15"/>
    <row r="36" s="41" customFormat="1" ht="15"/>
    <row r="37" s="41" customFormat="1" ht="15"/>
    <row r="38" s="41" customFormat="1" ht="15"/>
    <row r="39" s="41" customFormat="1" ht="15"/>
    <row r="40" s="41" customFormat="1" ht="15"/>
    <row r="41" s="41" customFormat="1" ht="15"/>
    <row r="42" s="41" customFormat="1" ht="15"/>
    <row r="43" s="41" customFormat="1" ht="15"/>
    <row r="44" s="41" customFormat="1" ht="15"/>
    <row r="45" s="41" customFormat="1" ht="15"/>
    <row r="46" s="41" customFormat="1" ht="15"/>
    <row r="47" s="41" customFormat="1" ht="15"/>
    <row r="48" s="41" customFormat="1" ht="15"/>
    <row r="49" s="41" customFormat="1" ht="15"/>
    <row r="50" s="41" customFormat="1" ht="15"/>
    <row r="51" s="41" customFormat="1" ht="15"/>
    <row r="52" s="41" customFormat="1" ht="15"/>
    <row r="53" s="41" customFormat="1" ht="15"/>
    <row r="54" s="41" customFormat="1" ht="15"/>
    <row r="55" s="41" customFormat="1" ht="15"/>
    <row r="56" s="41" customFormat="1" ht="15"/>
    <row r="57" s="41" customFormat="1" ht="15"/>
    <row r="58" s="41" customFormat="1" ht="15"/>
    <row r="59" s="41" customFormat="1" ht="15"/>
    <row r="60" s="41" customFormat="1" ht="15"/>
    <row r="61" s="41" customFormat="1" ht="15"/>
    <row r="62" s="41" customFormat="1" ht="15"/>
    <row r="63" s="41" customFormat="1" ht="15"/>
    <row r="64" s="41" customFormat="1" ht="15"/>
    <row r="65" s="41" customFormat="1" ht="15"/>
    <row r="66" s="41" customFormat="1" ht="15"/>
    <row r="67" s="41" customFormat="1" ht="15"/>
    <row r="68" s="41" customFormat="1" ht="15"/>
    <row r="69" s="41" customFormat="1" ht="15"/>
    <row r="70" s="41" customFormat="1" ht="15"/>
    <row r="71" s="41" customFormat="1" ht="15"/>
    <row r="72" s="41" customFormat="1" ht="15"/>
    <row r="73" s="41" customFormat="1" ht="15"/>
    <row r="74" s="41" customFormat="1" ht="15"/>
    <row r="75" s="41" customFormat="1" ht="15"/>
    <row r="76" s="41" customFormat="1" ht="15"/>
    <row r="77" s="41" customFormat="1" ht="15"/>
    <row r="78" s="41" customFormat="1" ht="15"/>
    <row r="79" s="41" customFormat="1" ht="15"/>
    <row r="80" s="41" customFormat="1" ht="15"/>
    <row r="81" s="41" customFormat="1" ht="15"/>
    <row r="82" s="41" customFormat="1" ht="15"/>
    <row r="83" s="41" customFormat="1" ht="15"/>
    <row r="84" s="41" customFormat="1" ht="15"/>
    <row r="85" s="41" customFormat="1" ht="15"/>
    <row r="86" s="41" customFormat="1" ht="15"/>
    <row r="87" s="41" customFormat="1" ht="15"/>
    <row r="88" s="41" customFormat="1" ht="15"/>
    <row r="89" s="41" customFormat="1" ht="15"/>
    <row r="90" s="41" customFormat="1" ht="15"/>
    <row r="91" s="41" customFormat="1" ht="15"/>
    <row r="92" s="41" customFormat="1" ht="15"/>
    <row r="93" s="41" customFormat="1" ht="15"/>
    <row r="94" s="41" customFormat="1" ht="15"/>
    <row r="95" s="41" customFormat="1" ht="15"/>
    <row r="96" s="41" customFormat="1" ht="15"/>
    <row r="97" s="41" customFormat="1" ht="15"/>
    <row r="98" s="41" customFormat="1" ht="15"/>
    <row r="99" s="41" customFormat="1" ht="15"/>
    <row r="100" s="41" customFormat="1" ht="15"/>
    <row r="101" s="41" customFormat="1" ht="15"/>
    <row r="102" s="41" customFormat="1" ht="15"/>
    <row r="103" s="41" customFormat="1" ht="15"/>
    <row r="104" s="41" customFormat="1" ht="15"/>
    <row r="105" s="41" customFormat="1" ht="15"/>
    <row r="106" s="41" customFormat="1" ht="15"/>
    <row r="107" s="41" customFormat="1" ht="15"/>
    <row r="108" s="41" customFormat="1" ht="15"/>
    <row r="109" s="41" customFormat="1" ht="15"/>
    <row r="110" s="41" customFormat="1" ht="15"/>
    <row r="111" s="41" customFormat="1" ht="15"/>
    <row r="112" s="41" customFormat="1" ht="15"/>
    <row r="113" s="41" customFormat="1" ht="15"/>
    <row r="114" s="41" customFormat="1" ht="15"/>
    <row r="115" s="41" customFormat="1" ht="15"/>
    <row r="116" s="41" customFormat="1" ht="15"/>
    <row r="117" s="41" customFormat="1" ht="15"/>
    <row r="118" s="41" customFormat="1" ht="15"/>
    <row r="119" s="41" customFormat="1" ht="15"/>
    <row r="120" s="41" customFormat="1" ht="15"/>
    <row r="121" s="41" customFormat="1" ht="15"/>
    <row r="122" s="41" customFormat="1" ht="15"/>
    <row r="123" s="41" customFormat="1" ht="15"/>
    <row r="124" s="41" customFormat="1" ht="15"/>
    <row r="125" s="41" customFormat="1" ht="15"/>
    <row r="126" s="41" customFormat="1" ht="15"/>
    <row r="127" s="41" customFormat="1" ht="15"/>
    <row r="128" s="41" customFormat="1" ht="15"/>
    <row r="129" s="41" customFormat="1" ht="15"/>
    <row r="130" s="41" customFormat="1" ht="15"/>
    <row r="131" s="41" customFormat="1" ht="15"/>
    <row r="132" s="41" customFormat="1" ht="15"/>
    <row r="133" s="41" customFormat="1" ht="15"/>
    <row r="134" s="41" customFormat="1" ht="15"/>
    <row r="135" s="41" customFormat="1" ht="15"/>
    <row r="136" s="41" customFormat="1" ht="15"/>
    <row r="137" s="41" customFormat="1" ht="15"/>
    <row r="138" s="41" customFormat="1" ht="15"/>
    <row r="139" s="41" customFormat="1" ht="15"/>
    <row r="140" s="41" customFormat="1" ht="15"/>
    <row r="141" s="41" customFormat="1" ht="15"/>
    <row r="142" s="41" customFormat="1" ht="15"/>
    <row r="143" s="41" customFormat="1" ht="15"/>
    <row r="144" s="41" customFormat="1" ht="15"/>
    <row r="145" s="41" customFormat="1" ht="15"/>
    <row r="146" s="41" customFormat="1" ht="15"/>
    <row r="147" s="41" customFormat="1" ht="15"/>
    <row r="148" s="41" customFormat="1" ht="15"/>
    <row r="149" s="41" customFormat="1" ht="15"/>
    <row r="150" s="41" customFormat="1" ht="15"/>
    <row r="151" s="41" customFormat="1" ht="15"/>
    <row r="152" s="41" customFormat="1" ht="15"/>
    <row r="153" s="41" customFormat="1" ht="15"/>
    <row r="154" s="41" customFormat="1" ht="15"/>
    <row r="155" s="41" customFormat="1" ht="15"/>
    <row r="156" s="41" customFormat="1" ht="15"/>
    <row r="157" s="41" customFormat="1" ht="15"/>
    <row r="158" s="41" customFormat="1" ht="15"/>
    <row r="159" s="41" customFormat="1" ht="15"/>
    <row r="160" s="41" customFormat="1" ht="15"/>
    <row r="161" s="41" customFormat="1" ht="15"/>
    <row r="162" s="41" customFormat="1" ht="15"/>
    <row r="163" s="41" customFormat="1" ht="15"/>
    <row r="164" s="41" customFormat="1" ht="15"/>
    <row r="165" s="41" customFormat="1" ht="15"/>
    <row r="166" s="41" customFormat="1" ht="15"/>
    <row r="167" s="41" customFormat="1" ht="15"/>
    <row r="168" s="41" customFormat="1" ht="15"/>
    <row r="169" s="41" customFormat="1" ht="15"/>
    <row r="170" s="41" customFormat="1" ht="15"/>
    <row r="171" s="41" customFormat="1" ht="15"/>
    <row r="172" s="41" customFormat="1" ht="15"/>
    <row r="173" s="41" customFormat="1" ht="15"/>
    <row r="174" s="41" customFormat="1" ht="15"/>
    <row r="175" s="41" customFormat="1" ht="15"/>
    <row r="176" s="41" customFormat="1" ht="15"/>
    <row r="177" s="41" customFormat="1" ht="15"/>
    <row r="178" s="41" customFormat="1" ht="15"/>
    <row r="179" s="41" customFormat="1" ht="15"/>
    <row r="180" s="41" customFormat="1" ht="15"/>
    <row r="181" s="41" customFormat="1" ht="15"/>
    <row r="182" s="41" customFormat="1" ht="15"/>
    <row r="183" s="41" customFormat="1" ht="15"/>
    <row r="184" s="41" customFormat="1" ht="15"/>
    <row r="185" s="41" customFormat="1" ht="15"/>
    <row r="186" s="41" customFormat="1" ht="15"/>
    <row r="187" s="41" customFormat="1" ht="15"/>
    <row r="188" s="41" customFormat="1" ht="15"/>
    <row r="189" s="41" customFormat="1" ht="15"/>
    <row r="190" s="41" customFormat="1" ht="15"/>
    <row r="191" s="41" customFormat="1" ht="15"/>
    <row r="192" s="41" customFormat="1" ht="15"/>
    <row r="193" s="41" customFormat="1" ht="15"/>
    <row r="194" s="41" customFormat="1" ht="15"/>
    <row r="195" s="41" customFormat="1" ht="15"/>
    <row r="196" s="41" customFormat="1" ht="15"/>
    <row r="197" s="41" customFormat="1" ht="15"/>
    <row r="198" s="41" customFormat="1" ht="15"/>
    <row r="199" s="41" customFormat="1" ht="15"/>
    <row r="200" s="41" customFormat="1" ht="15"/>
    <row r="201" s="41" customFormat="1" ht="15"/>
    <row r="202" s="41" customFormat="1" ht="15"/>
    <row r="203" s="41" customFormat="1" ht="15"/>
    <row r="204" s="41" customFormat="1" ht="15"/>
    <row r="205" s="41" customFormat="1" ht="15"/>
    <row r="206" s="41" customFormat="1" ht="15"/>
    <row r="207" s="41" customFormat="1" ht="15"/>
    <row r="208" s="41" customFormat="1" ht="15"/>
    <row r="209" s="41" customFormat="1" ht="15"/>
    <row r="210" s="41" customFormat="1" ht="15"/>
    <row r="211" s="41" customFormat="1" ht="15"/>
    <row r="212" s="41" customFormat="1" ht="15"/>
    <row r="213" s="41" customFormat="1" ht="15"/>
    <row r="214" s="41" customFormat="1" ht="15"/>
    <row r="215" s="41" customFormat="1" ht="15"/>
    <row r="216" s="41" customFormat="1" ht="15"/>
    <row r="217" s="41" customFormat="1" ht="15"/>
    <row r="218" s="41" customFormat="1" ht="15"/>
    <row r="219" s="41" customFormat="1" ht="15"/>
    <row r="220" s="41" customFormat="1" ht="15"/>
    <row r="221" s="41" customFormat="1" ht="15"/>
    <row r="222" s="41" customFormat="1" ht="15"/>
    <row r="223" s="41" customFormat="1" ht="15"/>
    <row r="224" s="41" customFormat="1" ht="15"/>
    <row r="225" s="41" customFormat="1" ht="15"/>
    <row r="226" s="41" customFormat="1" ht="15"/>
    <row r="227" s="41" customFormat="1" ht="15"/>
    <row r="228" s="41" customFormat="1" ht="15"/>
    <row r="229" s="41" customFormat="1" ht="15"/>
    <row r="230" s="41" customFormat="1" ht="15"/>
    <row r="231" s="41" customFormat="1" ht="15"/>
    <row r="232" s="41" customFormat="1" ht="15"/>
    <row r="233" s="41" customFormat="1" ht="15"/>
    <row r="234" s="41" customFormat="1" ht="15"/>
    <row r="235" s="41" customFormat="1" ht="15"/>
    <row r="236" s="41" customFormat="1" ht="15"/>
    <row r="237" s="41" customFormat="1" ht="15"/>
    <row r="238" s="41" customFormat="1" ht="15"/>
    <row r="239" s="41" customFormat="1" ht="15"/>
    <row r="240" s="41" customFormat="1" ht="15"/>
    <row r="241" s="41" customFormat="1" ht="15"/>
    <row r="242" s="41" customFormat="1" ht="15"/>
    <row r="243" s="41" customFormat="1" ht="15"/>
    <row r="244" s="41" customFormat="1" ht="15"/>
    <row r="245" s="41" customFormat="1" ht="15"/>
    <row r="246" s="41" customFormat="1" ht="15"/>
    <row r="247" s="41" customFormat="1" ht="15"/>
    <row r="248" s="41" customFormat="1" ht="15"/>
    <row r="249" s="41" customFormat="1" ht="15"/>
    <row r="250" s="41" customFormat="1" ht="15"/>
    <row r="251" s="41" customFormat="1" ht="15"/>
    <row r="252" s="41" customFormat="1" ht="15"/>
    <row r="253" s="41" customFormat="1" ht="15"/>
    <row r="254" s="41" customFormat="1" ht="15"/>
    <row r="255" s="41" customFormat="1" ht="15"/>
    <row r="256" s="41" customFormat="1" ht="15"/>
    <row r="257" s="41" customFormat="1" ht="15"/>
    <row r="258" s="41" customFormat="1" ht="15"/>
    <row r="259" s="41" customFormat="1" ht="15"/>
    <row r="260" s="41" customFormat="1" ht="15"/>
    <row r="261" s="41" customFormat="1" ht="15"/>
    <row r="262" s="41" customFormat="1" ht="15"/>
    <row r="263" s="41" customFormat="1" ht="15"/>
    <row r="264" s="41" customFormat="1" ht="15"/>
    <row r="265" s="41" customFormat="1" ht="15"/>
    <row r="266" s="41" customFormat="1" ht="15"/>
    <row r="267" s="41" customFormat="1" ht="15"/>
    <row r="268" s="41" customFormat="1" ht="15"/>
    <row r="269" s="41" customFormat="1" ht="15"/>
    <row r="270" s="41" customFormat="1" ht="15"/>
    <row r="271" s="41" customFormat="1" ht="15"/>
    <row r="272" s="41" customFormat="1" ht="15"/>
    <row r="273" s="41" customFormat="1" ht="15"/>
    <row r="274" s="41" customFormat="1" ht="15"/>
    <row r="275" s="41" customFormat="1" ht="15"/>
    <row r="276" s="41" customFormat="1" ht="15"/>
    <row r="277" s="41" customFormat="1" ht="15"/>
    <row r="278" s="41" customFormat="1" ht="15"/>
    <row r="279" s="41" customFormat="1" ht="15"/>
    <row r="280" s="41" customFormat="1" ht="15"/>
    <row r="281" s="41" customFormat="1" ht="15"/>
    <row r="282" s="41" customFormat="1" ht="15"/>
    <row r="283" s="41" customFormat="1" ht="15"/>
    <row r="284" s="41" customFormat="1" ht="15"/>
    <row r="285" s="41" customFormat="1" ht="15"/>
    <row r="286" s="41" customFormat="1" ht="15"/>
    <row r="287" s="41" customFormat="1" ht="15"/>
    <row r="288" s="41" customFormat="1" ht="15"/>
    <row r="289" s="41" customFormat="1" ht="15"/>
    <row r="290" s="41" customFormat="1" ht="15"/>
    <row r="291" s="41" customFormat="1" ht="15"/>
    <row r="292" s="41" customFormat="1" ht="15"/>
    <row r="293" s="41" customFormat="1" ht="15"/>
    <row r="294" s="41" customFormat="1" ht="15"/>
    <row r="295" s="41" customFormat="1" ht="15"/>
    <row r="296" s="41" customFormat="1" ht="15"/>
    <row r="297" s="41" customFormat="1" ht="15"/>
    <row r="298" s="41" customFormat="1" ht="15"/>
    <row r="299" s="41" customFormat="1" ht="15"/>
    <row r="300" s="41" customFormat="1" ht="15"/>
    <row r="301" s="41" customFormat="1" ht="15"/>
    <row r="302" s="41" customFormat="1" ht="15"/>
    <row r="303" s="41" customFormat="1" ht="15"/>
    <row r="304" s="41" customFormat="1" ht="15"/>
    <row r="305" s="41" customFormat="1" ht="15"/>
    <row r="306" s="41" customFormat="1" ht="15"/>
    <row r="307" s="41" customFormat="1" ht="15"/>
    <row r="308" s="41" customFormat="1" ht="15"/>
    <row r="309" s="41" customFormat="1" ht="15"/>
    <row r="310" s="41" customFormat="1" ht="15"/>
    <row r="311" s="41" customFormat="1" ht="15"/>
    <row r="312" s="41" customFormat="1" ht="15"/>
    <row r="313" s="41" customFormat="1" ht="15"/>
    <row r="314" s="41" customFormat="1" ht="15"/>
    <row r="315" s="41" customFormat="1" ht="15"/>
    <row r="316" s="41" customFormat="1" ht="15"/>
    <row r="317" s="41" customFormat="1" ht="15"/>
    <row r="318" s="41" customFormat="1" ht="15"/>
    <row r="319" s="41" customFormat="1" ht="15"/>
    <row r="320" s="41" customFormat="1" ht="15"/>
    <row r="321" s="41" customFormat="1" ht="15"/>
    <row r="322" s="41" customFormat="1" ht="15"/>
    <row r="323" s="41" customFormat="1" ht="15"/>
    <row r="324" s="41" customFormat="1" ht="15"/>
    <row r="325" s="41" customFormat="1" ht="15"/>
    <row r="326" s="41" customFormat="1" ht="15"/>
    <row r="327" s="41" customFormat="1" ht="15"/>
    <row r="328" s="41" customFormat="1" ht="15"/>
    <row r="329" s="41" customFormat="1" ht="15"/>
    <row r="330" s="41" customFormat="1" ht="15"/>
    <row r="331" s="41" customFormat="1" ht="15"/>
    <row r="332" s="41" customFormat="1" ht="15"/>
    <row r="333" s="41" customFormat="1" ht="15"/>
    <row r="334" s="41" customFormat="1" ht="15"/>
    <row r="335" s="41" customFormat="1" ht="15"/>
    <row r="336" s="41" customFormat="1" ht="15"/>
    <row r="337" s="41" customFormat="1" ht="15"/>
    <row r="338" s="41" customFormat="1" ht="15"/>
    <row r="339" s="41" customFormat="1" ht="15"/>
    <row r="340" s="41" customFormat="1" ht="15"/>
    <row r="341" s="41" customFormat="1" ht="15"/>
    <row r="342" s="41" customFormat="1" ht="15"/>
    <row r="343" s="41" customFormat="1" ht="15"/>
    <row r="344" s="41" customFormat="1" ht="15"/>
    <row r="345" s="41" customFormat="1" ht="15"/>
    <row r="346" s="41" customFormat="1" ht="15"/>
    <row r="347" s="41" customFormat="1" ht="15"/>
    <row r="348" s="41" customFormat="1" ht="15"/>
    <row r="349" s="41" customFormat="1" ht="15"/>
    <row r="350" s="41" customFormat="1" ht="15"/>
    <row r="351" s="41" customFormat="1" ht="15"/>
    <row r="352" s="41" customFormat="1" ht="15"/>
    <row r="353" s="41" customFormat="1" ht="15"/>
    <row r="354" s="41" customFormat="1" ht="15"/>
    <row r="355" s="41" customFormat="1" ht="15"/>
    <row r="356" s="41" customFormat="1" ht="15"/>
    <row r="357" s="41" customFormat="1" ht="15"/>
    <row r="358" s="41" customFormat="1" ht="15"/>
    <row r="359" s="41" customFormat="1" ht="15"/>
    <row r="360" s="41" customFormat="1" ht="15"/>
    <row r="361" s="41" customFormat="1" ht="15"/>
    <row r="362" s="41" customFormat="1" ht="15"/>
    <row r="363" s="41" customFormat="1" ht="15"/>
    <row r="364" s="41" customFormat="1" ht="15"/>
    <row r="365" s="41" customFormat="1" ht="15"/>
    <row r="366" s="41" customFormat="1" ht="15"/>
    <row r="367" s="41" customFormat="1" ht="15"/>
    <row r="368" s="41" customFormat="1" ht="15"/>
    <row r="369" s="41" customFormat="1" ht="15"/>
    <row r="370" s="41" customFormat="1" ht="15"/>
    <row r="371" s="41" customFormat="1" ht="15"/>
    <row r="372" s="41" customFormat="1" ht="15"/>
    <row r="373" s="41" customFormat="1" ht="15"/>
    <row r="374" s="41" customFormat="1" ht="15"/>
    <row r="375" s="41" customFormat="1" ht="15"/>
    <row r="376" s="41" customFormat="1" ht="15"/>
    <row r="377" s="41" customFormat="1" ht="15"/>
    <row r="378" s="41" customFormat="1" ht="15"/>
    <row r="379" s="41" customFormat="1" ht="15"/>
    <row r="380" s="41" customFormat="1" ht="15"/>
    <row r="381" s="41" customFormat="1" ht="15"/>
    <row r="382" s="41" customFormat="1" ht="15"/>
    <row r="383" s="41" customFormat="1" ht="15"/>
    <row r="384" s="41" customFormat="1" ht="15"/>
    <row r="385" s="41" customFormat="1" ht="15"/>
    <row r="386" s="41" customFormat="1" ht="15"/>
    <row r="387" s="41" customFormat="1" ht="15"/>
    <row r="388" s="41" customFormat="1" ht="15"/>
    <row r="389" s="41" customFormat="1" ht="15"/>
    <row r="390" s="41" customFormat="1" ht="15"/>
    <row r="391" s="41" customFormat="1" ht="15"/>
    <row r="392" s="41" customFormat="1" ht="15"/>
    <row r="393" s="41" customFormat="1" ht="15"/>
    <row r="394" s="41" customFormat="1" ht="15"/>
    <row r="395" s="41" customFormat="1" ht="15"/>
    <row r="396" s="41" customFormat="1" ht="15"/>
    <row r="397" s="41" customFormat="1" ht="15"/>
    <row r="398" s="41" customFormat="1" ht="15"/>
    <row r="399" s="41" customFormat="1" ht="15"/>
    <row r="400" s="41" customFormat="1" ht="15"/>
    <row r="401" s="41" customFormat="1" ht="15"/>
    <row r="402" s="41" customFormat="1" ht="15"/>
    <row r="403" s="41" customFormat="1" ht="15"/>
    <row r="404" s="41" customFormat="1" ht="15"/>
    <row r="405" s="41" customFormat="1" ht="15"/>
    <row r="406" s="41" customFormat="1" ht="15"/>
    <row r="407" s="41" customFormat="1" ht="15"/>
    <row r="408" s="41" customFormat="1" ht="15"/>
    <row r="409" s="41" customFormat="1" ht="15"/>
    <row r="410" s="41" customFormat="1" ht="15"/>
    <row r="411" s="41" customFormat="1" ht="15"/>
    <row r="412" s="41" customFormat="1" ht="15"/>
    <row r="413" s="41" customFormat="1" ht="15"/>
    <row r="414" s="41" customFormat="1" ht="15"/>
    <row r="415" s="41" customFormat="1" ht="15"/>
    <row r="416" s="41" customFormat="1" ht="15"/>
    <row r="417" s="41" customFormat="1" ht="15"/>
    <row r="418" s="41" customFormat="1" ht="15"/>
    <row r="419" s="41" customFormat="1" ht="15"/>
    <row r="420" s="41" customFormat="1" ht="15"/>
    <row r="421" s="41" customFormat="1" ht="15"/>
    <row r="422" s="41" customFormat="1" ht="15"/>
    <row r="423" s="41" customFormat="1" ht="15"/>
    <row r="424" s="41" customFormat="1" ht="15"/>
    <row r="425" s="41" customFormat="1" ht="15"/>
    <row r="426" s="41" customFormat="1" ht="15"/>
    <row r="427" s="41" customFormat="1" ht="15"/>
    <row r="428" s="41" customFormat="1" ht="15"/>
    <row r="429" s="41" customFormat="1" ht="15"/>
    <row r="430" s="41" customFormat="1" ht="15"/>
    <row r="431" s="41" customFormat="1" ht="15"/>
    <row r="432" s="41" customFormat="1" ht="15"/>
    <row r="433" s="41" customFormat="1" ht="15"/>
    <row r="434" s="41" customFormat="1" ht="15"/>
    <row r="435" s="41" customFormat="1" ht="15"/>
    <row r="436" s="41" customFormat="1" ht="15"/>
    <row r="437" s="41" customFormat="1" ht="15"/>
    <row r="438" s="41" customFormat="1" ht="15"/>
    <row r="439" s="41" customFormat="1" ht="15"/>
    <row r="440" s="41" customFormat="1" ht="15"/>
    <row r="441" s="41" customFormat="1" ht="15"/>
    <row r="442" s="41" customFormat="1" ht="15"/>
    <row r="443" s="41" customFormat="1" ht="15"/>
    <row r="444" s="41" customFormat="1" ht="15"/>
    <row r="445" s="41" customFormat="1" ht="15"/>
    <row r="446" s="41" customFormat="1" ht="15"/>
    <row r="447" s="41" customFormat="1" ht="15"/>
    <row r="448" s="41" customFormat="1" ht="15"/>
    <row r="449" s="41" customFormat="1" ht="15"/>
    <row r="450" s="41" customFormat="1" ht="15"/>
    <row r="451" s="41" customFormat="1" ht="15"/>
    <row r="452" s="41" customFormat="1" ht="15"/>
    <row r="453" s="41" customFormat="1" ht="15"/>
    <row r="454" s="41" customFormat="1" ht="15"/>
    <row r="455" s="41" customFormat="1" ht="15"/>
    <row r="456" s="41" customFormat="1" ht="15"/>
    <row r="457" s="41" customFormat="1" ht="15"/>
    <row r="458" s="41" customFormat="1" ht="15"/>
    <row r="459" s="41" customFormat="1" ht="15"/>
    <row r="460" s="41" customFormat="1" ht="15"/>
    <row r="461" s="41" customFormat="1" ht="15"/>
    <row r="462" s="41" customFormat="1" ht="15"/>
    <row r="463" s="41" customFormat="1" ht="15"/>
    <row r="464" s="41" customFormat="1" ht="15"/>
    <row r="465" s="41" customFormat="1" ht="15"/>
    <row r="466" s="41" customFormat="1" ht="15"/>
    <row r="467" s="41" customFormat="1" ht="15"/>
    <row r="468" s="41" customFormat="1" ht="15"/>
    <row r="469" s="41" customFormat="1" ht="15"/>
    <row r="470" s="41" customFormat="1" ht="15"/>
    <row r="471" s="41" customFormat="1" ht="15"/>
    <row r="472" s="41" customFormat="1" ht="15"/>
    <row r="473" s="41" customFormat="1" ht="15"/>
    <row r="474" s="41" customFormat="1" ht="15"/>
    <row r="475" s="41" customFormat="1" ht="15"/>
    <row r="476" s="41" customFormat="1" ht="15"/>
    <row r="477" s="41" customFormat="1" ht="15"/>
    <row r="478" s="41" customFormat="1" ht="15"/>
    <row r="479" s="41" customFormat="1" ht="15"/>
    <row r="480" s="41" customFormat="1" ht="15"/>
    <row r="481" s="41" customFormat="1" ht="15"/>
    <row r="482" s="41" customFormat="1" ht="15"/>
    <row r="483" s="41" customFormat="1" ht="15"/>
    <row r="484" s="41" customFormat="1" ht="15"/>
    <row r="485" s="41" customFormat="1" ht="15"/>
    <row r="486" s="41" customFormat="1" ht="15"/>
    <row r="487" s="41" customFormat="1" ht="15"/>
    <row r="488" s="41" customFormat="1" ht="15"/>
    <row r="489" s="41" customFormat="1" ht="15"/>
    <row r="490" s="41" customFormat="1" ht="15"/>
    <row r="491" s="41" customFormat="1" ht="15"/>
    <row r="492" s="41" customFormat="1" ht="15"/>
    <row r="493" s="41" customFormat="1" ht="15"/>
    <row r="494" s="41" customFormat="1" ht="15"/>
    <row r="495" s="41" customFormat="1" ht="15"/>
    <row r="496" s="41" customFormat="1" ht="15"/>
    <row r="497" s="41" customFormat="1" ht="15"/>
    <row r="498" s="41" customFormat="1" ht="15"/>
    <row r="499" s="41" customFormat="1" ht="15"/>
    <row r="500" s="41" customFormat="1" ht="15"/>
    <row r="501" s="41" customFormat="1" ht="15"/>
    <row r="502" s="41" customFormat="1" ht="15"/>
    <row r="503" s="41" customFormat="1" ht="15"/>
    <row r="504" s="41" customFormat="1" ht="15"/>
    <row r="505" s="41" customFormat="1" ht="15"/>
    <row r="506" s="41" customFormat="1" ht="15"/>
    <row r="507" s="41" customFormat="1" ht="15"/>
    <row r="508" s="41" customFormat="1" ht="15"/>
    <row r="509" s="41" customFormat="1" ht="15"/>
    <row r="510" s="41" customFormat="1" ht="15"/>
    <row r="511" s="41" customFormat="1" ht="15"/>
    <row r="512" s="41" customFormat="1" ht="15"/>
    <row r="513" s="41" customFormat="1" ht="15"/>
    <row r="514" s="41" customFormat="1" ht="15"/>
    <row r="515" s="41" customFormat="1" ht="15"/>
    <row r="516" s="41" customFormat="1" ht="15"/>
    <row r="517" s="41" customFormat="1" ht="15"/>
    <row r="518" s="41" customFormat="1" ht="15"/>
    <row r="519" s="41" customFormat="1" ht="15"/>
    <row r="520" s="41" customFormat="1" ht="15"/>
    <row r="521" s="41" customFormat="1" ht="15"/>
    <row r="522" s="41" customFormat="1" ht="15"/>
    <row r="523" s="41" customFormat="1" ht="15"/>
    <row r="524" s="41" customFormat="1" ht="15"/>
    <row r="525" s="41" customFormat="1" ht="15"/>
    <row r="526" s="41" customFormat="1" ht="15"/>
    <row r="527" s="41" customFormat="1" ht="15"/>
    <row r="528" s="41" customFormat="1" ht="15"/>
    <row r="529" s="41" customFormat="1" ht="15"/>
    <row r="530" s="41" customFormat="1" ht="15"/>
    <row r="531" s="41" customFormat="1" ht="15"/>
    <row r="532" s="41" customFormat="1" ht="15"/>
    <row r="533" s="41" customFormat="1" ht="15"/>
    <row r="534" s="41" customFormat="1" ht="15"/>
    <row r="535" s="41" customFormat="1" ht="15"/>
    <row r="536" s="41" customFormat="1" ht="15"/>
    <row r="537" s="41" customFormat="1" ht="15"/>
    <row r="538" s="41" customFormat="1" ht="15"/>
    <row r="539" s="41" customFormat="1" ht="15"/>
    <row r="540" s="41" customFormat="1" ht="15"/>
    <row r="541" s="41" customFormat="1" ht="15"/>
    <row r="542" s="41" customFormat="1" ht="15"/>
    <row r="543" s="41" customFormat="1" ht="15"/>
    <row r="544" s="41" customFormat="1" ht="15"/>
    <row r="545" s="41" customFormat="1" ht="15"/>
    <row r="546" s="41" customFormat="1" ht="15"/>
    <row r="547" s="41" customFormat="1" ht="15"/>
    <row r="548" s="41" customFormat="1" ht="15"/>
    <row r="549" s="41" customFormat="1" ht="15"/>
    <row r="550" s="41" customFormat="1" ht="15"/>
    <row r="551" s="41" customFormat="1" ht="15"/>
    <row r="552" s="41" customFormat="1" ht="15"/>
    <row r="553" s="41" customFormat="1" ht="15"/>
    <row r="554" s="41" customFormat="1" ht="15"/>
    <row r="555" s="41" customFormat="1" ht="15"/>
    <row r="556" s="41" customFormat="1" ht="15"/>
    <row r="557" s="41" customFormat="1" ht="15"/>
    <row r="558" s="41" customFormat="1" ht="15"/>
    <row r="559" s="41" customFormat="1" ht="15"/>
    <row r="560" s="41" customFormat="1" ht="15"/>
    <row r="561" s="41" customFormat="1" ht="15"/>
    <row r="562" s="41" customFormat="1" ht="15"/>
    <row r="563" s="41" customFormat="1" ht="15"/>
    <row r="564" s="41" customFormat="1" ht="15"/>
    <row r="565" s="41" customFormat="1" ht="15"/>
    <row r="566" s="41" customFormat="1" ht="15"/>
    <row r="567" s="41" customFormat="1" ht="15"/>
    <row r="568" s="41" customFormat="1" ht="15"/>
    <row r="569" s="41" customFormat="1" ht="15"/>
    <row r="570" s="41" customFormat="1" ht="15"/>
    <row r="571" s="41" customFormat="1" ht="15"/>
    <row r="572" s="41" customFormat="1" ht="15"/>
    <row r="573" s="41" customFormat="1" ht="15"/>
    <row r="574" s="41" customFormat="1" ht="15"/>
    <row r="575" s="41" customFormat="1" ht="15"/>
    <row r="576" s="41" customFormat="1" ht="15"/>
    <row r="577" s="41" customFormat="1" ht="15"/>
    <row r="578" s="41" customFormat="1" ht="15"/>
    <row r="579" s="41" customFormat="1" ht="15"/>
    <row r="580" s="41" customFormat="1" ht="15"/>
    <row r="581" s="41" customFormat="1" ht="15"/>
    <row r="582" s="41" customFormat="1" ht="15"/>
    <row r="583" s="41" customFormat="1" ht="15"/>
    <row r="584" s="41" customFormat="1" ht="15"/>
    <row r="585" s="41" customFormat="1" ht="15"/>
    <row r="586" s="41" customFormat="1" ht="15"/>
    <row r="587" s="41" customFormat="1" ht="15"/>
    <row r="588" s="41" customFormat="1" ht="15"/>
    <row r="589" s="41" customFormat="1" ht="15"/>
    <row r="590" s="41" customFormat="1" ht="15"/>
    <row r="591" s="41" customFormat="1" ht="15"/>
    <row r="592" s="41" customFormat="1" ht="15"/>
    <row r="593" s="41" customFormat="1" ht="15"/>
    <row r="594" s="41" customFormat="1" ht="15"/>
    <row r="595" s="41" customFormat="1" ht="15"/>
    <row r="596" s="41" customFormat="1" ht="15"/>
    <row r="597" s="41" customFormat="1" ht="15"/>
    <row r="598" s="41" customFormat="1" ht="15"/>
    <row r="599" s="41" customFormat="1" ht="15"/>
    <row r="600" s="41" customFormat="1" ht="15"/>
    <row r="601" s="41" customFormat="1" ht="15"/>
    <row r="602" s="41" customFormat="1" ht="15"/>
    <row r="603" s="41" customFormat="1" ht="15"/>
    <row r="604" s="41" customFormat="1" ht="15"/>
    <row r="605" s="41" customFormat="1" ht="15"/>
    <row r="606" s="41" customFormat="1" ht="15"/>
    <row r="607" s="41" customFormat="1" ht="15"/>
    <row r="608" s="41" customFormat="1" ht="15"/>
    <row r="609" s="41" customFormat="1" ht="15"/>
    <row r="610" s="41" customFormat="1" ht="15"/>
    <row r="611" s="41" customFormat="1" ht="15"/>
    <row r="612" s="41" customFormat="1" ht="15"/>
    <row r="613" s="41" customFormat="1" ht="15"/>
    <row r="614" s="41" customFormat="1" ht="15"/>
    <row r="615" s="41" customFormat="1" ht="15"/>
    <row r="616" s="41" customFormat="1" ht="15"/>
    <row r="617" s="41" customFormat="1" ht="15"/>
    <row r="618" s="41" customFormat="1" ht="15"/>
    <row r="619" s="41" customFormat="1" ht="15"/>
    <row r="620" s="41" customFormat="1" ht="15"/>
    <row r="621" s="41" customFormat="1" ht="15"/>
    <row r="622" s="41" customFormat="1" ht="15"/>
    <row r="623" s="41" customFormat="1" ht="15"/>
    <row r="624" s="41" customFormat="1" ht="15"/>
    <row r="625" s="41" customFormat="1" ht="15"/>
    <row r="626" s="41" customFormat="1" ht="15"/>
    <row r="627" s="41" customFormat="1" ht="15"/>
    <row r="628" s="41" customFormat="1" ht="15"/>
    <row r="629" s="41" customFormat="1" ht="15"/>
    <row r="630" s="41" customFormat="1" ht="15"/>
    <row r="631" s="41" customFormat="1" ht="15"/>
    <row r="632" s="41" customFormat="1" ht="15"/>
    <row r="633" s="41" customFormat="1" ht="15"/>
    <row r="634" s="41" customFormat="1" ht="15"/>
    <row r="635" s="41" customFormat="1" ht="15"/>
    <row r="636" s="41" customFormat="1" ht="15"/>
    <row r="637" s="41" customFormat="1" ht="15"/>
    <row r="638" s="41" customFormat="1" ht="15"/>
    <row r="639" s="41" customFormat="1" ht="15"/>
    <row r="640" s="41" customFormat="1" ht="15"/>
    <row r="641" s="41" customFormat="1" ht="15"/>
    <row r="642" s="41" customFormat="1" ht="15"/>
    <row r="643" s="41" customFormat="1" ht="15"/>
    <row r="644" s="41" customFormat="1" ht="15"/>
    <row r="645" s="41" customFormat="1" ht="15"/>
    <row r="646" s="41" customFormat="1" ht="15"/>
    <row r="647" s="41" customFormat="1" ht="15"/>
    <row r="648" s="41" customFormat="1" ht="15"/>
    <row r="649" s="41" customFormat="1" ht="15"/>
    <row r="650" s="41" customFormat="1" ht="15"/>
    <row r="651" s="41" customFormat="1" ht="15"/>
    <row r="652" s="41" customFormat="1" ht="15"/>
    <row r="653" s="41" customFormat="1" ht="15"/>
    <row r="654" s="41" customFormat="1" ht="15"/>
    <row r="655" s="41" customFormat="1" ht="15"/>
    <row r="656" s="41" customFormat="1" ht="15"/>
    <row r="657" s="41" customFormat="1" ht="15"/>
    <row r="658" s="41" customFormat="1" ht="15"/>
    <row r="659" s="41" customFormat="1" ht="15"/>
    <row r="660" s="41" customFormat="1" ht="15"/>
    <row r="661" s="41" customFormat="1" ht="15"/>
    <row r="662" s="41" customFormat="1" ht="15"/>
    <row r="663" s="41" customFormat="1" ht="15"/>
    <row r="664" s="41" customFormat="1" ht="15"/>
    <row r="665" s="41" customFormat="1" ht="15"/>
    <row r="666" s="41" customFormat="1" ht="15"/>
    <row r="667" s="41" customFormat="1" ht="15"/>
    <row r="668" s="41" customFormat="1" ht="15"/>
    <row r="669" s="41" customFormat="1" ht="15"/>
    <row r="670" s="41" customFormat="1" ht="15"/>
    <row r="671" s="41" customFormat="1" ht="15"/>
    <row r="672" s="41" customFormat="1" ht="15"/>
    <row r="673" s="41" customFormat="1" ht="15"/>
    <row r="674" s="41" customFormat="1" ht="15"/>
    <row r="675" s="41" customFormat="1" ht="15"/>
    <row r="676" s="41" customFormat="1" ht="15"/>
    <row r="677" s="41" customFormat="1" ht="15"/>
    <row r="678" s="41" customFormat="1" ht="15"/>
    <row r="679" s="41" customFormat="1" ht="15"/>
    <row r="680" s="41" customFormat="1" ht="15"/>
    <row r="681" s="41" customFormat="1" ht="15"/>
    <row r="682" s="41" customFormat="1" ht="15"/>
    <row r="683" s="41" customFormat="1" ht="15"/>
    <row r="684" s="41" customFormat="1" ht="15"/>
    <row r="685" s="41" customFormat="1" ht="15"/>
    <row r="686" s="41" customFormat="1" ht="15"/>
    <row r="687" s="41" customFormat="1" ht="15"/>
    <row r="688" s="41" customFormat="1" ht="15"/>
    <row r="689" s="41" customFormat="1" ht="15"/>
    <row r="690" s="41" customFormat="1" ht="15"/>
    <row r="691" s="41" customFormat="1" ht="15"/>
    <row r="692" s="41" customFormat="1" ht="15"/>
    <row r="693" s="41" customFormat="1" ht="15"/>
    <row r="694" s="41" customFormat="1" ht="15"/>
    <row r="695" s="41" customFormat="1" ht="15"/>
    <row r="696" s="41" customFormat="1" ht="15"/>
    <row r="697" s="41" customFormat="1" ht="15"/>
    <row r="698" s="41" customFormat="1" ht="15"/>
    <row r="699" s="41" customFormat="1" ht="15"/>
    <row r="700" s="41" customFormat="1" ht="15"/>
    <row r="701" s="41" customFormat="1" ht="15"/>
    <row r="702" s="41" customFormat="1" ht="15"/>
    <row r="703" s="41" customFormat="1" ht="15"/>
    <row r="704" s="41" customFormat="1" ht="15"/>
    <row r="705" s="41" customFormat="1" ht="15"/>
    <row r="706" s="41" customFormat="1" ht="15"/>
    <row r="707" s="41" customFormat="1" ht="15"/>
    <row r="708" s="41" customFormat="1" ht="15"/>
    <row r="709" s="41" customFormat="1" ht="15"/>
    <row r="710" s="41" customFormat="1" ht="15"/>
    <row r="711" s="41" customFormat="1" ht="15"/>
    <row r="712" s="41" customFormat="1" ht="15"/>
    <row r="713" s="41" customFormat="1" ht="15"/>
    <row r="714" s="41" customFormat="1" ht="15"/>
    <row r="715" s="41" customFormat="1" ht="15"/>
    <row r="716" s="41" customFormat="1" ht="15"/>
    <row r="717" s="41" customFormat="1" ht="15"/>
    <row r="718" s="41" customFormat="1" ht="15"/>
    <row r="719" s="41" customFormat="1" ht="15"/>
    <row r="720" s="41" customFormat="1" ht="15"/>
    <row r="721" s="41" customFormat="1" ht="15"/>
    <row r="722" s="41" customFormat="1" ht="15"/>
    <row r="723" s="41" customFormat="1" ht="15"/>
    <row r="724" s="41" customFormat="1" ht="15"/>
    <row r="725" s="41" customFormat="1" ht="15"/>
    <row r="726" s="41" customFormat="1" ht="15"/>
    <row r="727" s="41" customFormat="1" ht="15"/>
    <row r="728" s="41" customFormat="1" ht="15"/>
    <row r="729" s="41" customFormat="1" ht="15"/>
    <row r="730" s="41" customFormat="1" ht="15"/>
    <row r="731" s="41" customFormat="1" ht="15"/>
    <row r="732" s="41" customFormat="1" ht="15"/>
    <row r="733" s="41" customFormat="1" ht="15"/>
    <row r="734" s="41" customFormat="1" ht="15"/>
    <row r="735" s="41" customFormat="1" ht="15"/>
    <row r="736" s="41" customFormat="1" ht="15"/>
    <row r="737" s="41" customFormat="1" ht="15"/>
    <row r="738" s="41" customFormat="1" ht="15"/>
    <row r="739" s="41" customFormat="1" ht="15"/>
    <row r="740" s="41" customFormat="1" ht="15"/>
    <row r="741" s="41" customFormat="1" ht="15"/>
    <row r="742" s="41" customFormat="1" ht="15"/>
    <row r="743" s="41" customFormat="1" ht="15"/>
    <row r="744" s="41" customFormat="1" ht="15"/>
    <row r="745" s="41" customFormat="1" ht="15"/>
    <row r="746" s="41" customFormat="1" ht="15"/>
    <row r="747" s="41" customFormat="1" ht="15"/>
    <row r="748" s="41" customFormat="1" ht="15"/>
    <row r="749" s="41" customFormat="1" ht="15"/>
    <row r="750" s="41" customFormat="1" ht="15"/>
    <row r="751" s="41" customFormat="1" ht="15"/>
    <row r="752" s="41" customFormat="1" ht="15"/>
    <row r="753" s="41" customFormat="1" ht="15"/>
    <row r="754" s="41" customFormat="1" ht="15"/>
    <row r="755" s="41" customFormat="1" ht="15"/>
    <row r="756" s="41" customFormat="1" ht="15"/>
    <row r="757" s="41" customFormat="1" ht="15"/>
    <row r="758" s="41" customFormat="1" ht="15"/>
    <row r="759" s="41" customFormat="1" ht="15"/>
    <row r="760" s="41" customFormat="1" ht="15"/>
    <row r="761" s="41" customFormat="1" ht="15"/>
    <row r="762" s="41" customFormat="1" ht="15"/>
    <row r="763" s="41" customFormat="1" ht="15"/>
    <row r="764" s="41" customFormat="1" ht="15"/>
    <row r="765" s="41" customFormat="1" ht="15"/>
    <row r="766" s="41" customFormat="1" ht="15"/>
    <row r="767" s="41" customFormat="1" ht="15"/>
    <row r="768" s="41" customFormat="1" ht="15"/>
    <row r="769" s="41" customFormat="1" ht="15"/>
    <row r="770" s="41" customFormat="1" ht="15"/>
    <row r="771" s="41" customFormat="1" ht="15"/>
    <row r="772" s="41" customFormat="1" ht="15"/>
    <row r="773" s="41" customFormat="1" ht="15"/>
    <row r="774" s="41" customFormat="1" ht="15"/>
    <row r="775" s="41" customFormat="1" ht="15"/>
    <row r="776" s="41" customFormat="1" ht="15"/>
    <row r="777" s="41" customFormat="1" ht="15"/>
    <row r="778" s="41" customFormat="1" ht="15"/>
    <row r="779" s="41" customFormat="1" ht="15"/>
    <row r="780" s="41" customFormat="1" ht="15"/>
    <row r="781" s="41" customFormat="1" ht="15"/>
    <row r="782" s="41" customFormat="1" ht="15"/>
    <row r="783" s="41" customFormat="1" ht="15"/>
    <row r="784" s="41" customFormat="1" ht="15"/>
    <row r="785" s="41" customFormat="1" ht="15"/>
    <row r="786" s="41" customFormat="1" ht="15"/>
    <row r="787" s="41" customFormat="1" ht="15"/>
    <row r="788" s="41" customFormat="1" ht="15"/>
    <row r="789" s="41" customFormat="1" ht="15"/>
    <row r="790" s="41" customFormat="1" ht="15"/>
    <row r="791" s="41" customFormat="1" ht="15"/>
    <row r="792" s="41" customFormat="1" ht="15"/>
    <row r="793" s="41" customFormat="1" ht="15"/>
    <row r="794" s="41" customFormat="1" ht="15"/>
    <row r="795" s="41" customFormat="1" ht="15"/>
    <row r="796" s="41" customFormat="1" ht="15"/>
    <row r="797" s="41" customFormat="1" ht="15"/>
    <row r="798" s="41" customFormat="1" ht="15"/>
    <row r="799" s="41" customFormat="1" ht="15"/>
    <row r="800" s="41" customFormat="1" ht="15"/>
    <row r="801" s="41" customFormat="1" ht="15"/>
    <row r="802" s="41" customFormat="1" ht="15"/>
    <row r="803" s="41" customFormat="1" ht="15"/>
    <row r="804" s="41" customFormat="1" ht="15"/>
    <row r="805" s="41" customFormat="1" ht="15"/>
    <row r="806" s="41" customFormat="1" ht="15"/>
    <row r="807" s="41" customFormat="1" ht="15"/>
    <row r="808" s="41" customFormat="1" ht="15"/>
    <row r="809" s="41" customFormat="1" ht="15"/>
    <row r="810" s="41" customFormat="1" ht="15"/>
    <row r="811" s="41" customFormat="1" ht="15"/>
    <row r="812" s="41" customFormat="1" ht="15"/>
    <row r="813" s="41" customFormat="1" ht="15"/>
    <row r="814" s="41" customFormat="1" ht="15"/>
  </sheetData>
  <sheetProtection algorithmName="SHA-512" hashValue="1Vuj/3E/9S9iV3eeqCK55udu8iKFg478ZLPHm0F1eXzypTVNJ4/pqDgC76VpUIyNKPXPfYEfSoaddJMHFGPACw==" saltValue="TdGrBf1ST4X3p4dPB1stOQ==" spinCount="100000" sheet="1" formatCells="0" formatColumns="0" formatRows="0"/>
  <dataConsolidate/>
  <dataValidations count="5">
    <dataValidation type="whole" operator="greaterThanOrEqual" allowBlank="1" showInputMessage="1" showErrorMessage="1" sqref="D12" xr:uid="{2905EF69-339C-4C78-8EDA-B70CA9679C03}">
      <formula1>0</formula1>
    </dataValidation>
    <dataValidation type="date" allowBlank="1" showInputMessage="1" showErrorMessage="1" error="Please enter date in the format DD/MM/YYYY" sqref="D21" xr:uid="{C3768B12-1935-4AE2-8DD1-8A46969CBF6B}">
      <formula1>44378</formula1>
      <formula2>44927</formula2>
    </dataValidation>
    <dataValidation type="textLength" allowBlank="1" showInputMessage="1" showErrorMessage="1" errorTitle="Please check MPRN" error="MPRN should be 11 digits long" sqref="D22" xr:uid="{408E5D81-7564-4905-92E6-EC0F997A7EF5}">
      <formula1>11</formula1>
      <formula2>11</formula2>
    </dataValidation>
    <dataValidation type="textLength" allowBlank="1" showInputMessage="1" showErrorMessage="1" errorTitle="Check GPRN" error="GPRN should be 7 digits long" sqref="D23" xr:uid="{74685B1A-E999-4EAF-86B3-A61767B4A874}">
      <formula1>6</formula1>
      <formula2>7</formula2>
    </dataValidation>
    <dataValidation operator="equal" allowBlank="1" showInputMessage="1" showErrorMessage="1" sqref="D20" xr:uid="{7DE1D8D3-1F7A-4CBC-B2A3-84A914597FE2}"/>
  </dataValidations>
  <pageMargins left="0.7" right="0.7" top="0.75" bottom="0.75" header="0.3" footer="0.3"/>
  <pageSetup paperSize="9" orientation="portrait" horizontalDpi="4294967293"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DD52C189-2ADE-4A0E-BFFA-2C6206835572}">
          <x14:formula1>
            <xm:f>Lists!$A$2:$A$27</xm:f>
          </x14:formula1>
          <xm:sqref>D7</xm:sqref>
        </x14:dataValidation>
        <x14:dataValidation type="list" allowBlank="1" showInputMessage="1" showErrorMessage="1" xr:uid="{1082615A-2ED9-4CB0-9D7D-77C187D8FCD1}">
          <x14:formula1>
            <xm:f>Lists!$A$30:$A$32</xm:f>
          </x14:formula1>
          <xm:sqref>D16:D18</xm:sqref>
        </x14:dataValidation>
        <x14:dataValidation type="list" allowBlank="1" showInputMessage="1" showErrorMessage="1" xr:uid="{43BF3973-FC8D-48CF-BE9D-71D6685DE415}">
          <x14:formula1>
            <xm:f>Lists!$A$35:$A$53</xm:f>
          </x14:formula1>
          <xm:sqref>D14</xm:sqref>
        </x14:dataValidation>
        <x14:dataValidation type="list" allowBlank="1" showInputMessage="1" showErrorMessage="1" xr:uid="{66A5C1DD-0CD4-422B-ACC6-7DE39A2C5A88}">
          <x14:formula1>
            <xm:f>Lists!$K$2:$K$12</xm:f>
          </x14:formula1>
          <xm:sqref>D15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D6EC5C-22D9-454E-A15C-9F46F038802B}">
  <sheetPr codeName="Sheet4">
    <tabColor theme="4"/>
  </sheetPr>
  <dimension ref="A1:Y66"/>
  <sheetViews>
    <sheetView zoomScale="80" zoomScaleNormal="80" workbookViewId="0">
      <selection activeCell="G7" sqref="G7"/>
    </sheetView>
  </sheetViews>
  <sheetFormatPr defaultColWidth="9.140625" defaultRowHeight="15"/>
  <cols>
    <col min="1" max="2" width="9.140625" style="122"/>
    <col min="3" max="3" width="13.5703125" style="122" customWidth="1"/>
    <col min="4" max="4" width="15.5703125" style="122" customWidth="1"/>
    <col min="5" max="5" width="17.140625" style="122" customWidth="1"/>
    <col min="6" max="6" width="16.7109375" style="122" customWidth="1"/>
    <col min="7" max="7" width="18.42578125" style="122" customWidth="1"/>
    <col min="8" max="8" width="17" style="122" customWidth="1"/>
    <col min="9" max="13" width="9.140625" style="122"/>
    <col min="14" max="14" width="11.85546875" style="122" customWidth="1"/>
    <col min="15" max="16384" width="9.140625" style="122"/>
  </cols>
  <sheetData>
    <row r="1" spans="1:24" ht="15.75" thickTop="1">
      <c r="A1" s="5"/>
      <c r="B1" s="6"/>
      <c r="C1" s="6"/>
      <c r="D1" s="6"/>
      <c r="E1" s="6"/>
      <c r="F1" s="6"/>
      <c r="G1" s="6"/>
      <c r="H1" s="6"/>
      <c r="I1" s="6"/>
      <c r="J1" s="6"/>
      <c r="K1" s="6"/>
      <c r="L1" s="6"/>
      <c r="M1" s="6"/>
      <c r="N1" s="6"/>
      <c r="O1" s="6"/>
      <c r="P1" s="6"/>
      <c r="Q1" s="6"/>
      <c r="R1" s="6"/>
      <c r="S1" s="6"/>
      <c r="T1" s="6"/>
      <c r="U1" s="6"/>
      <c r="V1" s="9"/>
      <c r="W1" s="9"/>
      <c r="X1" s="10"/>
    </row>
    <row r="2" spans="1:24" ht="18.75">
      <c r="A2" s="8"/>
      <c r="B2" s="9"/>
      <c r="C2" s="28" t="s">
        <v>144</v>
      </c>
      <c r="D2" s="9"/>
      <c r="E2" s="9"/>
      <c r="F2" s="9"/>
      <c r="G2" s="9"/>
      <c r="H2" s="9"/>
      <c r="I2" s="9"/>
      <c r="J2" s="9"/>
      <c r="K2" s="9"/>
      <c r="L2" s="9"/>
      <c r="M2" s="9"/>
      <c r="N2" s="9"/>
      <c r="O2" s="9"/>
      <c r="P2" s="9"/>
      <c r="Q2" s="9"/>
      <c r="R2" s="9"/>
      <c r="S2" s="9"/>
      <c r="T2" s="9"/>
      <c r="U2" s="9"/>
      <c r="V2" s="9"/>
      <c r="W2" s="9"/>
      <c r="X2" s="10"/>
    </row>
    <row r="3" spans="1:24">
      <c r="A3" s="8"/>
      <c r="B3" s="9"/>
      <c r="C3" s="9"/>
      <c r="D3" s="9"/>
      <c r="E3" s="9"/>
      <c r="F3" s="9"/>
      <c r="G3" s="9"/>
      <c r="H3" s="9"/>
      <c r="I3" s="9"/>
      <c r="J3" s="9"/>
      <c r="K3" s="9"/>
      <c r="L3" s="9"/>
      <c r="M3" s="9"/>
      <c r="N3" s="9"/>
      <c r="O3" s="9"/>
      <c r="P3" s="9"/>
      <c r="Q3" s="9"/>
      <c r="R3" s="9"/>
      <c r="S3" s="9"/>
      <c r="T3" s="9"/>
      <c r="U3" s="9"/>
      <c r="V3" s="9"/>
      <c r="W3" s="9"/>
      <c r="X3" s="10"/>
    </row>
    <row r="4" spans="1:24" ht="15.75" thickBot="1">
      <c r="A4" s="8"/>
      <c r="B4" s="9"/>
      <c r="C4" s="9"/>
      <c r="D4" s="9"/>
      <c r="E4" s="9"/>
      <c r="F4" s="9"/>
      <c r="G4" s="9"/>
      <c r="H4" s="9"/>
      <c r="I4" s="9"/>
      <c r="J4" s="9"/>
      <c r="K4" s="9"/>
      <c r="L4" s="9"/>
      <c r="M4" s="9"/>
      <c r="N4" s="9"/>
      <c r="O4" s="9"/>
      <c r="P4" s="9"/>
      <c r="Q4" s="9"/>
      <c r="R4" s="9"/>
      <c r="S4" s="9"/>
      <c r="T4" s="9"/>
      <c r="U4" s="9"/>
      <c r="V4" s="9"/>
      <c r="W4" s="9"/>
      <c r="X4" s="10"/>
    </row>
    <row r="5" spans="1:24" ht="20.100000000000001" customHeight="1" thickTop="1" thickBot="1">
      <c r="A5" s="8"/>
      <c r="B5" s="9"/>
      <c r="C5" s="620" t="s">
        <v>145</v>
      </c>
      <c r="D5" s="621"/>
      <c r="E5" s="621"/>
      <c r="F5" s="622"/>
      <c r="G5" s="623"/>
      <c r="H5" s="624"/>
      <c r="I5" s="9"/>
      <c r="J5" s="9"/>
      <c r="K5" s="9"/>
      <c r="L5" s="9"/>
      <c r="M5" s="9"/>
      <c r="N5" s="9"/>
      <c r="O5" s="9"/>
      <c r="P5" s="9"/>
      <c r="Q5" s="9"/>
      <c r="R5" s="9"/>
      <c r="S5" s="9"/>
      <c r="T5" s="9"/>
      <c r="U5" s="9"/>
      <c r="V5" s="9"/>
      <c r="W5" s="9"/>
      <c r="X5" s="10"/>
    </row>
    <row r="6" spans="1:24" ht="43.5" customHeight="1" thickTop="1" thickBot="1">
      <c r="A6" s="8"/>
      <c r="B6" s="9"/>
      <c r="C6" s="625" t="s">
        <v>146</v>
      </c>
      <c r="D6" s="626"/>
      <c r="E6" s="232" t="s">
        <v>147</v>
      </c>
      <c r="F6" s="233" t="s">
        <v>148</v>
      </c>
      <c r="G6" s="232" t="s">
        <v>149</v>
      </c>
      <c r="H6" s="234" t="s">
        <v>150</v>
      </c>
      <c r="I6" s="9"/>
      <c r="J6" s="9"/>
      <c r="K6" s="9"/>
      <c r="L6" s="9"/>
      <c r="M6" s="9"/>
      <c r="N6" s="392" t="s">
        <v>151</v>
      </c>
      <c r="O6" s="9"/>
      <c r="P6" s="9"/>
      <c r="Q6" s="9"/>
      <c r="R6" s="9"/>
      <c r="S6" s="9"/>
      <c r="T6" s="9"/>
      <c r="U6" s="9"/>
      <c r="V6" s="9"/>
      <c r="W6" s="9"/>
      <c r="X6" s="10"/>
    </row>
    <row r="7" spans="1:24" ht="15" customHeight="1" thickTop="1" thickBot="1">
      <c r="A7" s="8"/>
      <c r="B7" s="9"/>
      <c r="C7" s="627"/>
      <c r="D7" s="628"/>
      <c r="E7" s="235"/>
      <c r="F7" s="236"/>
      <c r="G7" s="237" t="str">
        <f>IF(F7="","",VLOOKUP(C7,Lists!$B$2:$C$14,2,FALSE)*F7)</f>
        <v/>
      </c>
      <c r="H7" s="238"/>
      <c r="I7" s="9"/>
      <c r="J7" s="9"/>
      <c r="K7" s="9"/>
      <c r="L7" s="9"/>
      <c r="M7" s="9"/>
      <c r="N7" s="388" t="str">
        <f>IF(F7="","",F7/$F$18)</f>
        <v/>
      </c>
      <c r="O7" s="9"/>
      <c r="P7" s="9"/>
      <c r="Q7" s="9"/>
      <c r="R7" s="9"/>
      <c r="S7" s="9"/>
      <c r="T7" s="9"/>
      <c r="U7" s="9"/>
      <c r="V7" s="9"/>
      <c r="W7" s="9"/>
      <c r="X7" s="10"/>
    </row>
    <row r="8" spans="1:24" ht="15" customHeight="1" thickTop="1" thickBot="1">
      <c r="A8" s="8"/>
      <c r="B8" s="9"/>
      <c r="C8" s="629"/>
      <c r="D8" s="630"/>
      <c r="E8" s="239"/>
      <c r="F8" s="240"/>
      <c r="G8" s="241" t="str">
        <f>IF(F8="","",VLOOKUP(C8,Lists!$B$2:$C$14,2,FALSE)*F8)</f>
        <v/>
      </c>
      <c r="H8" s="242"/>
      <c r="I8" s="9"/>
      <c r="J8" s="9"/>
      <c r="K8" s="9"/>
      <c r="L8" s="9"/>
      <c r="M8" s="9"/>
      <c r="N8" s="389" t="str">
        <f>IF(F8="","",F8/$F$18)</f>
        <v/>
      </c>
      <c r="O8" s="9"/>
      <c r="P8" s="9"/>
      <c r="Q8" s="9"/>
      <c r="R8" s="9"/>
      <c r="S8" s="9"/>
      <c r="T8" s="9"/>
      <c r="U8" s="9"/>
      <c r="V8" s="9"/>
      <c r="W8" s="9"/>
      <c r="X8" s="10"/>
    </row>
    <row r="9" spans="1:24" ht="15" customHeight="1" thickTop="1" thickBot="1">
      <c r="A9" s="8"/>
      <c r="B9" s="9"/>
      <c r="C9" s="616"/>
      <c r="D9" s="617"/>
      <c r="E9" s="239"/>
      <c r="F9" s="240"/>
      <c r="G9" s="241" t="str">
        <f>IF(F9="","",VLOOKUP(C9,Lists!$B$2:$C$14,2,FALSE)*F9)</f>
        <v/>
      </c>
      <c r="H9" s="242"/>
      <c r="I9" s="9"/>
      <c r="J9" s="9"/>
      <c r="K9" s="9"/>
      <c r="L9" s="9"/>
      <c r="M9" s="9"/>
      <c r="N9" s="390" t="str">
        <f t="shared" ref="N9:N17" si="0">IF(F9="","",F9/$F$18)</f>
        <v/>
      </c>
      <c r="O9" s="9"/>
      <c r="P9" s="9"/>
      <c r="Q9" s="9"/>
      <c r="R9" s="9"/>
      <c r="S9" s="9"/>
      <c r="T9" s="9"/>
      <c r="U9" s="9"/>
      <c r="V9" s="9"/>
      <c r="W9" s="9"/>
      <c r="X9" s="10"/>
    </row>
    <row r="10" spans="1:24" ht="15" customHeight="1" thickTop="1" thickBot="1">
      <c r="A10" s="8"/>
      <c r="B10" s="9"/>
      <c r="C10" s="629"/>
      <c r="D10" s="630"/>
      <c r="E10" s="243"/>
      <c r="F10" s="244"/>
      <c r="G10" s="245" t="str">
        <f>IF(F10="","",VLOOKUP(C10,Lists!$B$2:$C$14,2,FALSE)*F10)</f>
        <v/>
      </c>
      <c r="H10" s="246"/>
      <c r="I10" s="9"/>
      <c r="J10" s="9"/>
      <c r="K10" s="9"/>
      <c r="L10" s="9"/>
      <c r="M10" s="9"/>
      <c r="N10" s="389" t="str">
        <f t="shared" si="0"/>
        <v/>
      </c>
      <c r="O10" s="9"/>
      <c r="P10" s="9"/>
      <c r="Q10" s="9"/>
      <c r="R10" s="9"/>
      <c r="S10" s="9"/>
      <c r="T10" s="9"/>
      <c r="U10" s="9"/>
      <c r="V10" s="9"/>
      <c r="W10" s="9"/>
      <c r="X10" s="10"/>
    </row>
    <row r="11" spans="1:24" ht="15" customHeight="1" thickTop="1" thickBot="1">
      <c r="A11" s="8"/>
      <c r="B11" s="9"/>
      <c r="C11" s="629"/>
      <c r="D11" s="630"/>
      <c r="E11" s="239"/>
      <c r="F11" s="240"/>
      <c r="G11" s="241" t="str">
        <f>IF(F11="","",VLOOKUP(C11,Lists!$B$2:$C$14,2,FALSE)*F11)</f>
        <v/>
      </c>
      <c r="H11" s="242"/>
      <c r="I11" s="9"/>
      <c r="J11" s="9"/>
      <c r="K11" s="9"/>
      <c r="L11" s="9"/>
      <c r="M11" s="9"/>
      <c r="N11" s="389" t="str">
        <f t="shared" si="0"/>
        <v/>
      </c>
      <c r="O11" s="9"/>
      <c r="P11" s="9"/>
      <c r="Q11" s="9"/>
      <c r="R11" s="9"/>
      <c r="S11" s="9"/>
      <c r="T11" s="9"/>
      <c r="U11" s="9"/>
      <c r="V11" s="9"/>
      <c r="W11" s="9"/>
      <c r="X11" s="10"/>
    </row>
    <row r="12" spans="1:24" ht="15" customHeight="1" thickTop="1" thickBot="1">
      <c r="A12" s="8"/>
      <c r="B12" s="9"/>
      <c r="C12" s="627"/>
      <c r="D12" s="628"/>
      <c r="E12" s="239"/>
      <c r="F12" s="240"/>
      <c r="G12" s="241" t="str">
        <f>IF(F12="","",VLOOKUP(C12,Lists!$B$2:$C$14,2,FALSE)*F12)</f>
        <v/>
      </c>
      <c r="H12" s="242"/>
      <c r="I12" s="9"/>
      <c r="J12" s="9"/>
      <c r="K12" s="9"/>
      <c r="L12" s="9"/>
      <c r="M12" s="9"/>
      <c r="N12" s="389" t="str">
        <f t="shared" si="0"/>
        <v/>
      </c>
      <c r="O12" s="9"/>
      <c r="P12" s="9"/>
      <c r="Q12" s="9"/>
      <c r="R12" s="9"/>
      <c r="S12" s="9"/>
      <c r="T12" s="9"/>
      <c r="U12" s="9"/>
      <c r="V12" s="9"/>
      <c r="W12" s="9"/>
      <c r="X12" s="10"/>
    </row>
    <row r="13" spans="1:24" ht="15" customHeight="1" thickTop="1" thickBot="1">
      <c r="A13" s="8"/>
      <c r="B13" s="9"/>
      <c r="C13" s="616"/>
      <c r="D13" s="617"/>
      <c r="E13" s="235"/>
      <c r="F13" s="236"/>
      <c r="G13" s="237" t="str">
        <f>IF(F13="","",VLOOKUP(C13,Lists!$B$2:$C$14,2,FALSE)*F13)</f>
        <v/>
      </c>
      <c r="H13" s="246"/>
      <c r="I13" s="9"/>
      <c r="J13" s="9"/>
      <c r="K13" s="9"/>
      <c r="L13" s="9"/>
      <c r="M13" s="9"/>
      <c r="N13" s="390" t="str">
        <f t="shared" si="0"/>
        <v/>
      </c>
      <c r="O13" s="9"/>
      <c r="P13" s="9"/>
      <c r="Q13" s="9"/>
      <c r="R13" s="9"/>
      <c r="S13" s="9"/>
      <c r="T13" s="9"/>
      <c r="U13" s="9"/>
      <c r="V13" s="9"/>
      <c r="W13" s="9"/>
      <c r="X13" s="10"/>
    </row>
    <row r="14" spans="1:24" ht="15" customHeight="1" thickTop="1" thickBot="1">
      <c r="A14" s="8"/>
      <c r="B14" s="9"/>
      <c r="C14" s="616"/>
      <c r="D14" s="617"/>
      <c r="E14" s="239"/>
      <c r="F14" s="240"/>
      <c r="G14" s="241" t="str">
        <f>IF(F14="","",VLOOKUP(C14,Lists!$B$2:$C$14,2,FALSE)*F14)</f>
        <v/>
      </c>
      <c r="H14" s="238"/>
      <c r="I14" s="9"/>
      <c r="J14" s="9"/>
      <c r="K14" s="9"/>
      <c r="L14" s="9"/>
      <c r="M14" s="9"/>
      <c r="N14" s="390" t="str">
        <f t="shared" si="0"/>
        <v/>
      </c>
      <c r="O14" s="9"/>
      <c r="P14" s="9"/>
      <c r="Q14" s="9"/>
      <c r="R14" s="9"/>
      <c r="S14" s="9"/>
      <c r="T14" s="9"/>
      <c r="U14" s="9"/>
      <c r="V14" s="9"/>
      <c r="W14" s="9"/>
      <c r="X14" s="10"/>
    </row>
    <row r="15" spans="1:24" ht="15" customHeight="1" thickTop="1" thickBot="1">
      <c r="A15" s="8"/>
      <c r="B15" s="9"/>
      <c r="C15" s="616"/>
      <c r="D15" s="617"/>
      <c r="E15" s="239"/>
      <c r="F15" s="240"/>
      <c r="G15" s="245" t="str">
        <f>IF(F15="","",VLOOKUP(C15,Lists!$B$2:$C$14,2,FALSE)*F15)</f>
        <v/>
      </c>
      <c r="H15" s="242"/>
      <c r="I15" s="9"/>
      <c r="J15" s="9"/>
      <c r="K15" s="9"/>
      <c r="L15" s="9"/>
      <c r="M15" s="9"/>
      <c r="N15" s="390" t="str">
        <f t="shared" si="0"/>
        <v/>
      </c>
      <c r="O15" s="9"/>
      <c r="P15" s="9"/>
      <c r="Q15" s="9"/>
      <c r="R15" s="9"/>
      <c r="S15" s="9"/>
      <c r="T15" s="9"/>
      <c r="U15" s="9"/>
      <c r="V15" s="9"/>
      <c r="W15" s="9"/>
      <c r="X15" s="10"/>
    </row>
    <row r="16" spans="1:24" ht="15" customHeight="1" thickTop="1" thickBot="1">
      <c r="A16" s="8"/>
      <c r="B16" s="9"/>
      <c r="C16" s="616"/>
      <c r="D16" s="617"/>
      <c r="E16" s="243"/>
      <c r="F16" s="244"/>
      <c r="G16" s="245" t="str">
        <f>IF(F16="","",VLOOKUP(C16,Lists!$B$2:$C$14,2,FALSE)*F16)</f>
        <v/>
      </c>
      <c r="H16" s="238"/>
      <c r="I16" s="9"/>
      <c r="J16" s="9"/>
      <c r="K16" s="9"/>
      <c r="L16" s="9"/>
      <c r="M16" s="9"/>
      <c r="N16" s="388" t="str">
        <f t="shared" si="0"/>
        <v/>
      </c>
      <c r="O16" s="9"/>
      <c r="P16" s="9"/>
      <c r="Q16" s="9"/>
      <c r="R16" s="9"/>
      <c r="S16" s="9"/>
      <c r="T16" s="9"/>
      <c r="U16" s="9"/>
      <c r="V16" s="9"/>
      <c r="W16" s="9"/>
      <c r="X16" s="10"/>
    </row>
    <row r="17" spans="1:25" ht="15" customHeight="1" thickTop="1" thickBot="1">
      <c r="A17" s="8"/>
      <c r="B17" s="9"/>
      <c r="C17" s="616"/>
      <c r="D17" s="617"/>
      <c r="E17" s="235"/>
      <c r="F17" s="236"/>
      <c r="G17" s="237" t="str">
        <f>IF(F17="","",VLOOKUP(C17,Lists!$B$2:$C$14,2,FALSE)*F17)</f>
        <v/>
      </c>
      <c r="H17" s="247"/>
      <c r="I17" s="9"/>
      <c r="J17" s="9"/>
      <c r="K17" s="9"/>
      <c r="L17" s="9"/>
      <c r="M17" s="9"/>
      <c r="N17" s="391" t="str">
        <f t="shared" si="0"/>
        <v/>
      </c>
      <c r="O17" s="9"/>
      <c r="P17" s="9"/>
      <c r="Q17" s="9"/>
      <c r="R17" s="9"/>
      <c r="S17" s="9"/>
      <c r="T17" s="9"/>
      <c r="U17" s="9"/>
      <c r="V17" s="9"/>
      <c r="W17" s="9"/>
      <c r="X17" s="10"/>
    </row>
    <row r="18" spans="1:25" ht="20.100000000000001" customHeight="1" thickTop="1" thickBot="1">
      <c r="A18" s="8"/>
      <c r="B18" s="9"/>
      <c r="C18" s="618" t="s">
        <v>119</v>
      </c>
      <c r="D18" s="619"/>
      <c r="E18" s="248">
        <f>SUM(E7:E17)</f>
        <v>0</v>
      </c>
      <c r="F18" s="249">
        <f>SUM(F7:F17)</f>
        <v>0</v>
      </c>
      <c r="G18" s="250">
        <f>SUM(G7:G17)</f>
        <v>0</v>
      </c>
      <c r="H18" s="251"/>
      <c r="I18" s="9"/>
      <c r="J18" s="9"/>
      <c r="K18" s="9"/>
      <c r="L18" s="9"/>
      <c r="M18" s="9"/>
      <c r="N18" s="251"/>
      <c r="O18" s="9"/>
      <c r="P18" s="9"/>
      <c r="Q18" s="9"/>
      <c r="R18" s="9"/>
      <c r="S18" s="9"/>
      <c r="T18" s="9"/>
      <c r="U18" s="9"/>
      <c r="V18" s="9"/>
      <c r="W18" s="9"/>
      <c r="X18" s="10"/>
    </row>
    <row r="19" spans="1:25" ht="15.75" thickTop="1">
      <c r="A19" s="8"/>
      <c r="B19" s="9"/>
      <c r="C19" s="135"/>
      <c r="D19" s="135"/>
      <c r="E19" s="135"/>
      <c r="F19" s="16"/>
      <c r="G19" s="16"/>
      <c r="H19" s="16"/>
      <c r="I19" s="16"/>
      <c r="J19" s="16"/>
      <c r="K19" s="16"/>
      <c r="L19" s="16"/>
      <c r="M19" s="9"/>
      <c r="N19" s="9"/>
      <c r="O19" s="9"/>
      <c r="P19" s="9"/>
      <c r="Q19" s="9"/>
      <c r="R19" s="9"/>
      <c r="S19" s="9"/>
      <c r="T19" s="9"/>
      <c r="U19" s="9"/>
      <c r="V19" s="9"/>
      <c r="W19" s="9"/>
      <c r="X19" s="10"/>
    </row>
    <row r="20" spans="1:25">
      <c r="A20" s="8"/>
      <c r="B20" s="9"/>
      <c r="C20" s="135"/>
      <c r="D20" s="135"/>
      <c r="E20" s="135"/>
      <c r="F20" s="9"/>
      <c r="G20" s="9"/>
      <c r="H20" s="9"/>
      <c r="I20" s="9"/>
      <c r="J20" s="9"/>
      <c r="K20" s="9"/>
      <c r="L20" s="9"/>
      <c r="M20" s="9"/>
      <c r="N20" s="9"/>
      <c r="O20" s="9"/>
      <c r="P20" s="9"/>
      <c r="Q20" s="9"/>
      <c r="R20" s="9"/>
      <c r="S20" s="9"/>
      <c r="T20" s="9"/>
      <c r="U20" s="9"/>
      <c r="V20" s="9"/>
      <c r="W20" s="9"/>
      <c r="X20" s="10"/>
    </row>
    <row r="21" spans="1:25">
      <c r="A21" s="8"/>
      <c r="B21" s="9"/>
      <c r="C21" s="9"/>
      <c r="D21" s="9"/>
      <c r="E21" s="9"/>
      <c r="F21" s="9"/>
      <c r="G21" s="9"/>
      <c r="H21" s="9"/>
      <c r="I21" s="9"/>
      <c r="J21" s="9"/>
      <c r="K21" s="9"/>
      <c r="L21" s="9"/>
      <c r="M21" s="9"/>
      <c r="N21" s="9"/>
      <c r="O21" s="9"/>
      <c r="P21" s="9"/>
      <c r="Q21" s="9"/>
      <c r="R21" s="9"/>
      <c r="S21" s="9"/>
      <c r="T21" s="9"/>
      <c r="U21" s="9"/>
      <c r="V21" s="9"/>
      <c r="W21" s="9"/>
      <c r="X21" s="10"/>
    </row>
    <row r="22" spans="1:25" ht="27.75" customHeight="1" thickBot="1">
      <c r="A22" s="8"/>
      <c r="B22" s="9" t="s">
        <v>152</v>
      </c>
      <c r="C22" s="9"/>
      <c r="D22" s="9"/>
      <c r="E22" s="9"/>
      <c r="F22" s="9"/>
      <c r="G22" s="9"/>
      <c r="H22" s="9"/>
      <c r="I22" s="9"/>
      <c r="J22" s="9"/>
      <c r="K22" s="9"/>
      <c r="L22" s="9"/>
      <c r="M22" s="9"/>
      <c r="N22" s="9"/>
      <c r="O22" s="9"/>
      <c r="P22" s="9"/>
      <c r="Q22" s="9"/>
      <c r="R22" s="9"/>
      <c r="S22" s="9"/>
      <c r="T22" s="9"/>
      <c r="U22" s="9"/>
      <c r="V22" s="9"/>
      <c r="W22" s="9"/>
      <c r="X22" s="10"/>
    </row>
    <row r="23" spans="1:25" ht="14.25" customHeight="1">
      <c r="A23" s="136"/>
      <c r="B23" s="123"/>
      <c r="C23" s="124"/>
      <c r="D23" s="124"/>
      <c r="E23" s="124"/>
      <c r="F23" s="125"/>
      <c r="G23" s="125"/>
      <c r="H23" s="125"/>
      <c r="I23" s="125"/>
      <c r="J23" s="125"/>
      <c r="K23" s="125"/>
      <c r="L23" s="125"/>
      <c r="M23" s="126"/>
      <c r="N23" s="9"/>
      <c r="O23" s="9"/>
      <c r="P23" s="9"/>
      <c r="Q23" s="9"/>
      <c r="R23" s="9"/>
      <c r="S23" s="9"/>
      <c r="T23" s="9"/>
      <c r="U23" s="9"/>
      <c r="V23" s="9"/>
      <c r="W23" s="9"/>
      <c r="X23" s="10"/>
      <c r="Y23" s="41"/>
    </row>
    <row r="24" spans="1:25">
      <c r="A24" s="136"/>
      <c r="B24" s="127"/>
      <c r="C24" s="128"/>
      <c r="D24" s="128"/>
      <c r="E24" s="128"/>
      <c r="F24" s="128"/>
      <c r="G24" s="128"/>
      <c r="H24" s="128"/>
      <c r="I24" s="128"/>
      <c r="J24" s="128"/>
      <c r="K24" s="128"/>
      <c r="L24" s="128"/>
      <c r="M24" s="129"/>
      <c r="N24" s="9"/>
      <c r="O24" s="9"/>
      <c r="P24" s="9"/>
      <c r="Q24" s="9"/>
      <c r="R24" s="9"/>
      <c r="S24" s="9"/>
      <c r="T24" s="9"/>
      <c r="U24" s="9"/>
      <c r="V24" s="9"/>
      <c r="W24" s="9"/>
      <c r="X24" s="10"/>
      <c r="Y24" s="41"/>
    </row>
    <row r="25" spans="1:25">
      <c r="A25" s="136"/>
      <c r="B25" s="127"/>
      <c r="C25" s="128"/>
      <c r="D25" s="128"/>
      <c r="E25" s="128"/>
      <c r="F25" s="128"/>
      <c r="G25" s="128"/>
      <c r="H25" s="128"/>
      <c r="I25" s="128"/>
      <c r="J25" s="128"/>
      <c r="K25" s="128"/>
      <c r="L25" s="128"/>
      <c r="M25" s="129"/>
      <c r="N25" s="9"/>
      <c r="O25" s="9"/>
      <c r="P25" s="9"/>
      <c r="Q25" s="9"/>
      <c r="R25" s="9"/>
      <c r="S25" s="9"/>
      <c r="T25" s="9"/>
      <c r="U25" s="9"/>
      <c r="V25" s="9"/>
      <c r="W25" s="9"/>
      <c r="X25" s="10"/>
      <c r="Y25" s="41"/>
    </row>
    <row r="26" spans="1:25">
      <c r="A26" s="136"/>
      <c r="B26" s="127"/>
      <c r="C26" s="128"/>
      <c r="D26" s="128"/>
      <c r="E26" s="128"/>
      <c r="F26" s="128"/>
      <c r="G26" s="128"/>
      <c r="H26" s="128"/>
      <c r="I26" s="128"/>
      <c r="J26" s="128"/>
      <c r="K26" s="128"/>
      <c r="L26" s="128"/>
      <c r="M26" s="129"/>
      <c r="N26" s="9"/>
      <c r="O26" s="9"/>
      <c r="P26" s="9"/>
      <c r="Q26" s="9"/>
      <c r="R26" s="9"/>
      <c r="S26" s="9"/>
      <c r="T26" s="9"/>
      <c r="U26" s="9"/>
      <c r="V26" s="9"/>
      <c r="W26" s="9"/>
      <c r="X26" s="10"/>
      <c r="Y26" s="41"/>
    </row>
    <row r="27" spans="1:25">
      <c r="A27" s="136"/>
      <c r="B27" s="127"/>
      <c r="C27" s="128"/>
      <c r="D27" s="128"/>
      <c r="E27" s="128"/>
      <c r="F27" s="130"/>
      <c r="G27" s="128"/>
      <c r="H27" s="128"/>
      <c r="I27" s="128"/>
      <c r="J27" s="128"/>
      <c r="K27" s="128"/>
      <c r="L27" s="128"/>
      <c r="M27" s="129"/>
      <c r="N27" s="9"/>
      <c r="O27" s="9"/>
      <c r="P27" s="9"/>
      <c r="Q27" s="9"/>
      <c r="R27" s="9"/>
      <c r="S27" s="9"/>
      <c r="T27" s="9"/>
      <c r="U27" s="9"/>
      <c r="V27" s="9"/>
      <c r="W27" s="9"/>
      <c r="X27" s="10"/>
      <c r="Y27" s="41"/>
    </row>
    <row r="28" spans="1:25">
      <c r="A28" s="136"/>
      <c r="B28" s="127"/>
      <c r="C28" s="128"/>
      <c r="D28" s="128"/>
      <c r="E28" s="128"/>
      <c r="F28" s="128"/>
      <c r="G28" s="128"/>
      <c r="H28" s="128"/>
      <c r="I28" s="128"/>
      <c r="J28" s="128"/>
      <c r="K28" s="128"/>
      <c r="L28" s="128"/>
      <c r="M28" s="129"/>
      <c r="N28" s="9"/>
      <c r="O28" s="9"/>
      <c r="P28" s="9"/>
      <c r="Q28" s="9"/>
      <c r="R28" s="9"/>
      <c r="S28" s="9"/>
      <c r="T28" s="9"/>
      <c r="U28" s="9"/>
      <c r="V28" s="9"/>
      <c r="W28" s="9"/>
      <c r="X28" s="10"/>
      <c r="Y28" s="41"/>
    </row>
    <row r="29" spans="1:25">
      <c r="A29" s="136"/>
      <c r="B29" s="127"/>
      <c r="C29" s="128"/>
      <c r="D29" s="128"/>
      <c r="E29" s="128"/>
      <c r="F29" s="128"/>
      <c r="G29" s="128"/>
      <c r="H29" s="128"/>
      <c r="I29" s="128"/>
      <c r="J29" s="128"/>
      <c r="K29" s="128"/>
      <c r="L29" s="128"/>
      <c r="M29" s="129"/>
      <c r="N29" s="9"/>
      <c r="O29" s="9"/>
      <c r="P29" s="9"/>
      <c r="Q29" s="9"/>
      <c r="R29" s="9"/>
      <c r="S29" s="9"/>
      <c r="T29" s="9"/>
      <c r="U29" s="9"/>
      <c r="V29" s="9"/>
      <c r="W29" s="9"/>
      <c r="X29" s="10"/>
      <c r="Y29" s="41"/>
    </row>
    <row r="30" spans="1:25">
      <c r="A30" s="136"/>
      <c r="B30" s="127"/>
      <c r="C30" s="128"/>
      <c r="D30" s="128"/>
      <c r="E30" s="128"/>
      <c r="F30" s="128"/>
      <c r="G30" s="128"/>
      <c r="H30" s="128"/>
      <c r="I30" s="128"/>
      <c r="J30" s="128"/>
      <c r="K30" s="128"/>
      <c r="L30" s="128"/>
      <c r="M30" s="129"/>
      <c r="N30" s="9"/>
      <c r="O30" s="9"/>
      <c r="P30" s="9"/>
      <c r="Q30" s="9"/>
      <c r="R30" s="9"/>
      <c r="S30" s="9"/>
      <c r="T30" s="9"/>
      <c r="U30" s="9"/>
      <c r="V30" s="9"/>
      <c r="W30" s="9"/>
      <c r="X30" s="10"/>
      <c r="Y30" s="41"/>
    </row>
    <row r="31" spans="1:25">
      <c r="A31" s="136"/>
      <c r="B31" s="127"/>
      <c r="C31" s="128"/>
      <c r="D31" s="128"/>
      <c r="E31" s="128"/>
      <c r="F31" s="128"/>
      <c r="G31" s="128"/>
      <c r="H31" s="128"/>
      <c r="I31" s="128"/>
      <c r="J31" s="128"/>
      <c r="K31" s="128"/>
      <c r="L31" s="128"/>
      <c r="M31" s="129"/>
      <c r="N31" s="9"/>
      <c r="O31" s="9"/>
      <c r="P31" s="9"/>
      <c r="Q31" s="9"/>
      <c r="R31" s="9"/>
      <c r="S31" s="9"/>
      <c r="T31" s="9"/>
      <c r="U31" s="9"/>
      <c r="V31" s="9"/>
      <c r="W31" s="9"/>
      <c r="X31" s="10"/>
      <c r="Y31" s="41"/>
    </row>
    <row r="32" spans="1:25">
      <c r="A32" s="136"/>
      <c r="B32" s="127"/>
      <c r="C32" s="128"/>
      <c r="D32" s="128"/>
      <c r="E32" s="128"/>
      <c r="F32" s="131"/>
      <c r="G32" s="128"/>
      <c r="H32" s="128"/>
      <c r="I32" s="128"/>
      <c r="J32" s="128"/>
      <c r="K32" s="128"/>
      <c r="L32" s="128"/>
      <c r="M32" s="129"/>
      <c r="N32" s="9"/>
      <c r="O32" s="9"/>
      <c r="P32" s="9"/>
      <c r="Q32" s="9"/>
      <c r="R32" s="9"/>
      <c r="S32" s="9"/>
      <c r="T32" s="9"/>
      <c r="U32" s="9"/>
      <c r="V32" s="9"/>
      <c r="W32" s="9"/>
      <c r="X32" s="10"/>
      <c r="Y32" s="41"/>
    </row>
    <row r="33" spans="1:25">
      <c r="A33" s="136"/>
      <c r="B33" s="127"/>
      <c r="C33" s="128"/>
      <c r="D33" s="128"/>
      <c r="E33" s="128"/>
      <c r="F33" s="128"/>
      <c r="G33" s="128"/>
      <c r="H33" s="128"/>
      <c r="I33" s="128"/>
      <c r="J33" s="128"/>
      <c r="K33" s="128"/>
      <c r="L33" s="128"/>
      <c r="M33" s="129"/>
      <c r="N33" s="9"/>
      <c r="O33" s="9"/>
      <c r="P33" s="9"/>
      <c r="Q33" s="9"/>
      <c r="R33" s="9"/>
      <c r="S33" s="9"/>
      <c r="T33" s="9"/>
      <c r="U33" s="9"/>
      <c r="V33" s="9"/>
      <c r="W33" s="9"/>
      <c r="X33" s="10"/>
      <c r="Y33" s="41"/>
    </row>
    <row r="34" spans="1:25">
      <c r="A34" s="136"/>
      <c r="B34" s="127"/>
      <c r="C34" s="128"/>
      <c r="D34" s="128"/>
      <c r="E34" s="128"/>
      <c r="F34" s="128"/>
      <c r="G34" s="128"/>
      <c r="H34" s="128"/>
      <c r="I34" s="128"/>
      <c r="J34" s="128"/>
      <c r="K34" s="128"/>
      <c r="L34" s="128"/>
      <c r="M34" s="129"/>
      <c r="N34" s="9"/>
      <c r="O34" s="9"/>
      <c r="P34" s="9"/>
      <c r="Q34" s="9"/>
      <c r="R34" s="9"/>
      <c r="S34" s="9"/>
      <c r="T34" s="9"/>
      <c r="U34" s="9"/>
      <c r="V34" s="9"/>
      <c r="W34" s="9"/>
      <c r="X34" s="10"/>
      <c r="Y34" s="41"/>
    </row>
    <row r="35" spans="1:25">
      <c r="A35" s="136"/>
      <c r="B35" s="127"/>
      <c r="C35" s="128"/>
      <c r="D35" s="128"/>
      <c r="E35" s="128"/>
      <c r="F35" s="128"/>
      <c r="G35" s="128"/>
      <c r="H35" s="128"/>
      <c r="I35" s="128"/>
      <c r="J35" s="128"/>
      <c r="K35" s="128"/>
      <c r="L35" s="128"/>
      <c r="M35" s="129"/>
      <c r="N35" s="9"/>
      <c r="O35" s="9"/>
      <c r="P35" s="9"/>
      <c r="Q35" s="9"/>
      <c r="R35" s="9"/>
      <c r="S35" s="9"/>
      <c r="T35" s="9"/>
      <c r="U35" s="9"/>
      <c r="V35" s="9"/>
      <c r="W35" s="9"/>
      <c r="X35" s="10"/>
      <c r="Y35" s="41"/>
    </row>
    <row r="36" spans="1:25">
      <c r="A36" s="136"/>
      <c r="B36" s="127"/>
      <c r="C36" s="128"/>
      <c r="D36" s="128"/>
      <c r="E36" s="128"/>
      <c r="F36" s="128"/>
      <c r="G36" s="128"/>
      <c r="H36" s="128"/>
      <c r="I36" s="128"/>
      <c r="J36" s="128"/>
      <c r="K36" s="128"/>
      <c r="L36" s="128"/>
      <c r="M36" s="129"/>
      <c r="N36" s="9"/>
      <c r="O36" s="9"/>
      <c r="P36" s="9"/>
      <c r="Q36" s="9"/>
      <c r="R36" s="9"/>
      <c r="S36" s="9"/>
      <c r="T36" s="9"/>
      <c r="U36" s="9"/>
      <c r="V36" s="9"/>
      <c r="W36" s="9"/>
      <c r="X36" s="10"/>
      <c r="Y36" s="41"/>
    </row>
    <row r="37" spans="1:25">
      <c r="A37" s="136"/>
      <c r="B37" s="127"/>
      <c r="C37" s="128"/>
      <c r="D37" s="128"/>
      <c r="E37" s="128"/>
      <c r="F37" s="128"/>
      <c r="G37" s="128"/>
      <c r="H37" s="128"/>
      <c r="I37" s="128"/>
      <c r="J37" s="128"/>
      <c r="K37" s="128"/>
      <c r="L37" s="128"/>
      <c r="M37" s="129"/>
      <c r="N37" s="9"/>
      <c r="O37" s="9"/>
      <c r="P37" s="9"/>
      <c r="Q37" s="9"/>
      <c r="R37" s="9"/>
      <c r="S37" s="9"/>
      <c r="T37" s="9"/>
      <c r="U37" s="9"/>
      <c r="V37" s="9"/>
      <c r="W37" s="9"/>
      <c r="X37" s="10"/>
      <c r="Y37" s="41"/>
    </row>
    <row r="38" spans="1:25">
      <c r="A38" s="136"/>
      <c r="B38" s="127"/>
      <c r="C38" s="128"/>
      <c r="D38" s="128"/>
      <c r="E38" s="128"/>
      <c r="F38" s="128"/>
      <c r="G38" s="128"/>
      <c r="H38" s="128"/>
      <c r="I38" s="128"/>
      <c r="J38" s="128"/>
      <c r="K38" s="128"/>
      <c r="L38" s="128"/>
      <c r="M38" s="129"/>
      <c r="N38" s="9"/>
      <c r="O38" s="9"/>
      <c r="P38" s="9"/>
      <c r="Q38" s="9"/>
      <c r="R38" s="9"/>
      <c r="S38" s="9"/>
      <c r="T38" s="9"/>
      <c r="U38" s="9"/>
      <c r="V38" s="9"/>
      <c r="W38" s="9"/>
      <c r="X38" s="10"/>
      <c r="Y38" s="41"/>
    </row>
    <row r="39" spans="1:25">
      <c r="A39" s="136"/>
      <c r="B39" s="127"/>
      <c r="C39" s="128"/>
      <c r="D39" s="128"/>
      <c r="E39" s="128"/>
      <c r="F39" s="128"/>
      <c r="G39" s="128"/>
      <c r="H39" s="128"/>
      <c r="I39" s="128"/>
      <c r="J39" s="128"/>
      <c r="K39" s="128"/>
      <c r="L39" s="128"/>
      <c r="M39" s="129"/>
      <c r="N39" s="9"/>
      <c r="O39" s="9"/>
      <c r="P39" s="9"/>
      <c r="Q39" s="9"/>
      <c r="R39" s="9"/>
      <c r="S39" s="9"/>
      <c r="T39" s="9"/>
      <c r="U39" s="9"/>
      <c r="V39" s="9"/>
      <c r="W39" s="9"/>
      <c r="X39" s="10"/>
      <c r="Y39" s="41"/>
    </row>
    <row r="40" spans="1:25">
      <c r="A40" s="136"/>
      <c r="B40" s="127"/>
      <c r="C40" s="128"/>
      <c r="D40" s="128"/>
      <c r="E40" s="128"/>
      <c r="F40" s="128"/>
      <c r="G40" s="128"/>
      <c r="H40" s="128"/>
      <c r="I40" s="128"/>
      <c r="J40" s="128"/>
      <c r="K40" s="128"/>
      <c r="L40" s="128"/>
      <c r="M40" s="129"/>
      <c r="N40" s="9"/>
      <c r="O40" s="9"/>
      <c r="P40" s="9"/>
      <c r="Q40" s="9"/>
      <c r="R40" s="9"/>
      <c r="S40" s="9"/>
      <c r="T40" s="9"/>
      <c r="U40" s="9"/>
      <c r="V40" s="9"/>
      <c r="W40" s="9"/>
      <c r="X40" s="10"/>
      <c r="Y40" s="41"/>
    </row>
    <row r="41" spans="1:25">
      <c r="A41" s="136"/>
      <c r="B41" s="127"/>
      <c r="C41" s="128"/>
      <c r="D41" s="128"/>
      <c r="E41" s="128"/>
      <c r="F41" s="128"/>
      <c r="G41" s="128"/>
      <c r="H41" s="128"/>
      <c r="I41" s="128"/>
      <c r="J41" s="128"/>
      <c r="K41" s="128"/>
      <c r="L41" s="128"/>
      <c r="M41" s="129"/>
      <c r="N41" s="9"/>
      <c r="O41" s="9"/>
      <c r="P41" s="9"/>
      <c r="Q41" s="9"/>
      <c r="R41" s="9"/>
      <c r="S41" s="9"/>
      <c r="T41" s="9"/>
      <c r="U41" s="9"/>
      <c r="V41" s="9"/>
      <c r="W41" s="9"/>
      <c r="X41" s="10"/>
      <c r="Y41" s="41"/>
    </row>
    <row r="42" spans="1:25">
      <c r="A42" s="136"/>
      <c r="B42" s="127"/>
      <c r="C42" s="128"/>
      <c r="D42" s="128"/>
      <c r="E42" s="128"/>
      <c r="F42" s="128"/>
      <c r="G42" s="128"/>
      <c r="H42" s="128"/>
      <c r="I42" s="128"/>
      <c r="J42" s="128"/>
      <c r="K42" s="128"/>
      <c r="L42" s="128"/>
      <c r="M42" s="129"/>
      <c r="N42" s="9"/>
      <c r="O42" s="9"/>
      <c r="P42" s="9"/>
      <c r="Q42" s="9"/>
      <c r="R42" s="9"/>
      <c r="S42" s="9"/>
      <c r="T42" s="9"/>
      <c r="U42" s="9"/>
      <c r="V42" s="9"/>
      <c r="W42" s="9"/>
      <c r="X42" s="10"/>
      <c r="Y42" s="41"/>
    </row>
    <row r="43" spans="1:25">
      <c r="A43" s="136"/>
      <c r="B43" s="127"/>
      <c r="C43" s="128"/>
      <c r="D43" s="128"/>
      <c r="E43" s="128"/>
      <c r="F43" s="128"/>
      <c r="G43" s="128"/>
      <c r="H43" s="128"/>
      <c r="I43" s="128"/>
      <c r="J43" s="128"/>
      <c r="K43" s="128"/>
      <c r="L43" s="128"/>
      <c r="M43" s="129"/>
      <c r="N43" s="9"/>
      <c r="O43" s="9"/>
      <c r="P43" s="9"/>
      <c r="Q43" s="9"/>
      <c r="R43" s="9"/>
      <c r="S43" s="9"/>
      <c r="T43" s="9"/>
      <c r="U43" s="9"/>
      <c r="V43" s="9"/>
      <c r="W43" s="9"/>
      <c r="X43" s="10"/>
      <c r="Y43" s="41"/>
    </row>
    <row r="44" spans="1:25">
      <c r="A44" s="136"/>
      <c r="B44" s="127"/>
      <c r="C44" s="128"/>
      <c r="D44" s="128"/>
      <c r="E44" s="128"/>
      <c r="F44" s="128"/>
      <c r="G44" s="128"/>
      <c r="H44" s="128"/>
      <c r="I44" s="128"/>
      <c r="J44" s="128"/>
      <c r="K44" s="128"/>
      <c r="L44" s="128"/>
      <c r="M44" s="129"/>
      <c r="N44" s="9"/>
      <c r="O44" s="9"/>
      <c r="P44" s="9"/>
      <c r="Q44" s="9"/>
      <c r="R44" s="9"/>
      <c r="S44" s="9"/>
      <c r="T44" s="9"/>
      <c r="U44" s="9"/>
      <c r="V44" s="9"/>
      <c r="W44" s="9"/>
      <c r="X44" s="10"/>
      <c r="Y44" s="41"/>
    </row>
    <row r="45" spans="1:25">
      <c r="A45" s="136"/>
      <c r="B45" s="127"/>
      <c r="C45" s="128"/>
      <c r="D45" s="128"/>
      <c r="E45" s="128"/>
      <c r="F45" s="128"/>
      <c r="G45" s="128"/>
      <c r="H45" s="128"/>
      <c r="I45" s="128"/>
      <c r="J45" s="128"/>
      <c r="K45" s="128"/>
      <c r="L45" s="128"/>
      <c r="M45" s="129"/>
      <c r="N45" s="9"/>
      <c r="O45" s="9"/>
      <c r="P45" s="9"/>
      <c r="Q45" s="9"/>
      <c r="R45" s="9"/>
      <c r="S45" s="9"/>
      <c r="T45" s="9"/>
      <c r="U45" s="9"/>
      <c r="V45" s="9"/>
      <c r="W45" s="9"/>
      <c r="X45" s="10"/>
      <c r="Y45" s="41"/>
    </row>
    <row r="46" spans="1:25">
      <c r="A46" s="136"/>
      <c r="B46" s="127"/>
      <c r="C46" s="128"/>
      <c r="D46" s="128"/>
      <c r="E46" s="128"/>
      <c r="F46" s="128"/>
      <c r="G46" s="128"/>
      <c r="H46" s="128"/>
      <c r="I46" s="128"/>
      <c r="J46" s="128"/>
      <c r="K46" s="128"/>
      <c r="L46" s="128"/>
      <c r="M46" s="129"/>
      <c r="N46" s="9"/>
      <c r="O46" s="9"/>
      <c r="P46" s="9"/>
      <c r="Q46" s="9"/>
      <c r="R46" s="9"/>
      <c r="S46" s="9"/>
      <c r="T46" s="9"/>
      <c r="U46" s="9"/>
      <c r="V46" s="9"/>
      <c r="W46" s="9"/>
      <c r="X46" s="10"/>
      <c r="Y46" s="41"/>
    </row>
    <row r="47" spans="1:25">
      <c r="A47" s="136"/>
      <c r="B47" s="127"/>
      <c r="C47" s="128"/>
      <c r="D47" s="128"/>
      <c r="E47" s="128"/>
      <c r="F47" s="128"/>
      <c r="G47" s="128"/>
      <c r="H47" s="128"/>
      <c r="I47" s="128"/>
      <c r="J47" s="128"/>
      <c r="K47" s="128"/>
      <c r="L47" s="128"/>
      <c r="M47" s="129"/>
      <c r="N47" s="9"/>
      <c r="O47" s="9"/>
      <c r="P47" s="9"/>
      <c r="Q47" s="9"/>
      <c r="R47" s="9"/>
      <c r="S47" s="9"/>
      <c r="T47" s="9"/>
      <c r="U47" s="9"/>
      <c r="V47" s="9"/>
      <c r="W47" s="9"/>
      <c r="X47" s="10"/>
      <c r="Y47" s="41"/>
    </row>
    <row r="48" spans="1:25">
      <c r="A48" s="136"/>
      <c r="B48" s="127"/>
      <c r="C48" s="128"/>
      <c r="D48" s="128"/>
      <c r="E48" s="128"/>
      <c r="F48" s="128"/>
      <c r="G48" s="128"/>
      <c r="H48" s="128"/>
      <c r="I48" s="128"/>
      <c r="J48" s="128"/>
      <c r="K48" s="128"/>
      <c r="L48" s="128"/>
      <c r="M48" s="129"/>
      <c r="N48" s="9"/>
      <c r="O48" s="9"/>
      <c r="P48" s="9"/>
      <c r="Q48" s="9"/>
      <c r="R48" s="9"/>
      <c r="S48" s="9"/>
      <c r="T48" s="9"/>
      <c r="U48" s="9"/>
      <c r="V48" s="9"/>
      <c r="W48" s="9"/>
      <c r="X48" s="10"/>
      <c r="Y48" s="41"/>
    </row>
    <row r="49" spans="1:25">
      <c r="A49" s="136"/>
      <c r="B49" s="127"/>
      <c r="C49" s="128"/>
      <c r="D49" s="128"/>
      <c r="E49" s="128"/>
      <c r="F49" s="128"/>
      <c r="G49" s="128"/>
      <c r="H49" s="128"/>
      <c r="I49" s="128"/>
      <c r="J49" s="128"/>
      <c r="K49" s="128"/>
      <c r="L49" s="128"/>
      <c r="M49" s="129"/>
      <c r="N49" s="9"/>
      <c r="O49" s="9"/>
      <c r="P49" s="9"/>
      <c r="Q49" s="9"/>
      <c r="R49" s="9"/>
      <c r="S49" s="9"/>
      <c r="T49" s="9"/>
      <c r="U49" s="9"/>
      <c r="V49" s="9"/>
      <c r="W49" s="9"/>
      <c r="X49" s="10"/>
      <c r="Y49" s="41"/>
    </row>
    <row r="50" spans="1:25">
      <c r="A50" s="136"/>
      <c r="B50" s="127"/>
      <c r="C50" s="128"/>
      <c r="D50" s="128"/>
      <c r="E50" s="128"/>
      <c r="F50" s="128"/>
      <c r="G50" s="128"/>
      <c r="H50" s="128"/>
      <c r="I50" s="128"/>
      <c r="J50" s="128"/>
      <c r="K50" s="128"/>
      <c r="L50" s="128"/>
      <c r="M50" s="129"/>
      <c r="N50" s="9"/>
      <c r="O50" s="9"/>
      <c r="P50" s="9"/>
      <c r="Q50" s="9"/>
      <c r="R50" s="9"/>
      <c r="S50" s="9"/>
      <c r="T50" s="9"/>
      <c r="U50" s="9"/>
      <c r="V50" s="9"/>
      <c r="W50" s="9"/>
      <c r="X50" s="10"/>
      <c r="Y50" s="41"/>
    </row>
    <row r="51" spans="1:25">
      <c r="A51" s="136"/>
      <c r="B51" s="127"/>
      <c r="C51" s="128"/>
      <c r="D51" s="128"/>
      <c r="E51" s="128"/>
      <c r="F51" s="128"/>
      <c r="G51" s="128"/>
      <c r="H51" s="128"/>
      <c r="I51" s="128"/>
      <c r="J51" s="128"/>
      <c r="K51" s="128"/>
      <c r="L51" s="128"/>
      <c r="M51" s="129"/>
      <c r="N51" s="9"/>
      <c r="O51" s="9"/>
      <c r="P51" s="9"/>
      <c r="Q51" s="9"/>
      <c r="R51" s="9"/>
      <c r="S51" s="9"/>
      <c r="T51" s="9"/>
      <c r="U51" s="9"/>
      <c r="V51" s="9"/>
      <c r="W51" s="9"/>
      <c r="X51" s="10"/>
      <c r="Y51" s="41"/>
    </row>
    <row r="52" spans="1:25">
      <c r="A52" s="136"/>
      <c r="B52" s="127"/>
      <c r="C52" s="128"/>
      <c r="D52" s="128"/>
      <c r="E52" s="128"/>
      <c r="F52" s="128"/>
      <c r="G52" s="128"/>
      <c r="H52" s="128"/>
      <c r="I52" s="128"/>
      <c r="J52" s="128"/>
      <c r="K52" s="128"/>
      <c r="L52" s="128"/>
      <c r="M52" s="129"/>
      <c r="N52" s="9"/>
      <c r="O52" s="9"/>
      <c r="P52" s="9"/>
      <c r="Q52" s="9"/>
      <c r="R52" s="9"/>
      <c r="S52" s="9"/>
      <c r="T52" s="9"/>
      <c r="U52" s="9"/>
      <c r="V52" s="9"/>
      <c r="W52" s="9"/>
      <c r="X52" s="10"/>
      <c r="Y52" s="41"/>
    </row>
    <row r="53" spans="1:25">
      <c r="A53" s="136"/>
      <c r="B53" s="127"/>
      <c r="C53" s="128"/>
      <c r="D53" s="128"/>
      <c r="E53" s="128"/>
      <c r="F53" s="128"/>
      <c r="G53" s="128"/>
      <c r="H53" s="128"/>
      <c r="I53" s="128"/>
      <c r="J53" s="128"/>
      <c r="K53" s="128"/>
      <c r="L53" s="128"/>
      <c r="M53" s="129"/>
      <c r="N53" s="9"/>
      <c r="O53" s="9"/>
      <c r="P53" s="9"/>
      <c r="Q53" s="9"/>
      <c r="R53" s="9"/>
      <c r="S53" s="9"/>
      <c r="T53" s="9"/>
      <c r="U53" s="9"/>
      <c r="V53" s="9"/>
      <c r="W53" s="9"/>
      <c r="X53" s="10"/>
      <c r="Y53" s="41"/>
    </row>
    <row r="54" spans="1:25">
      <c r="A54" s="136"/>
      <c r="B54" s="127"/>
      <c r="C54" s="128"/>
      <c r="D54" s="128"/>
      <c r="E54" s="128"/>
      <c r="F54" s="128"/>
      <c r="G54" s="128"/>
      <c r="H54" s="128"/>
      <c r="I54" s="128"/>
      <c r="J54" s="128"/>
      <c r="K54" s="128"/>
      <c r="L54" s="128"/>
      <c r="M54" s="129"/>
      <c r="N54" s="9"/>
      <c r="O54" s="9"/>
      <c r="P54" s="9"/>
      <c r="Q54" s="9"/>
      <c r="R54" s="9"/>
      <c r="S54" s="9"/>
      <c r="T54" s="9"/>
      <c r="U54" s="9"/>
      <c r="V54" s="9"/>
      <c r="W54" s="9"/>
      <c r="X54" s="10"/>
      <c r="Y54" s="41"/>
    </row>
    <row r="55" spans="1:25">
      <c r="A55" s="136"/>
      <c r="B55" s="127"/>
      <c r="C55" s="128"/>
      <c r="D55" s="128"/>
      <c r="E55" s="128"/>
      <c r="F55" s="128"/>
      <c r="G55" s="128"/>
      <c r="H55" s="128"/>
      <c r="I55" s="128"/>
      <c r="J55" s="128"/>
      <c r="K55" s="128"/>
      <c r="L55" s="128"/>
      <c r="M55" s="129"/>
      <c r="N55" s="9"/>
      <c r="O55" s="9"/>
      <c r="P55" s="9"/>
      <c r="Q55" s="9"/>
      <c r="R55" s="9"/>
      <c r="S55" s="9"/>
      <c r="T55" s="9"/>
      <c r="U55" s="9"/>
      <c r="V55" s="9"/>
      <c r="W55" s="9"/>
      <c r="X55" s="10"/>
      <c r="Y55" s="41"/>
    </row>
    <row r="56" spans="1:25">
      <c r="A56" s="136"/>
      <c r="B56" s="127"/>
      <c r="C56" s="128"/>
      <c r="D56" s="128"/>
      <c r="E56" s="128"/>
      <c r="F56" s="128"/>
      <c r="G56" s="128"/>
      <c r="H56" s="128"/>
      <c r="I56" s="128"/>
      <c r="J56" s="128"/>
      <c r="K56" s="128"/>
      <c r="L56" s="128"/>
      <c r="M56" s="129"/>
      <c r="N56" s="9"/>
      <c r="O56" s="9"/>
      <c r="P56" s="9"/>
      <c r="Q56" s="9"/>
      <c r="R56" s="9"/>
      <c r="S56" s="9"/>
      <c r="T56" s="9"/>
      <c r="U56" s="9"/>
      <c r="V56" s="9"/>
      <c r="W56" s="9"/>
      <c r="X56" s="10"/>
      <c r="Y56" s="41"/>
    </row>
    <row r="57" spans="1:25" ht="15.75" thickBot="1">
      <c r="A57" s="136"/>
      <c r="B57" s="132"/>
      <c r="C57" s="133"/>
      <c r="D57" s="133"/>
      <c r="E57" s="133"/>
      <c r="F57" s="133"/>
      <c r="G57" s="133"/>
      <c r="H57" s="133"/>
      <c r="I57" s="133"/>
      <c r="J57" s="133"/>
      <c r="K57" s="133"/>
      <c r="L57" s="133"/>
      <c r="M57" s="134"/>
      <c r="N57" s="9"/>
      <c r="O57" s="9"/>
      <c r="P57" s="9"/>
      <c r="Q57" s="9"/>
      <c r="R57" s="9"/>
      <c r="S57" s="9"/>
      <c r="T57" s="9"/>
      <c r="U57" s="9"/>
      <c r="V57" s="9"/>
      <c r="W57" s="9"/>
      <c r="X57" s="10"/>
      <c r="Y57" s="41"/>
    </row>
    <row r="58" spans="1:25">
      <c r="A58" s="8"/>
      <c r="B58" s="9"/>
      <c r="C58" s="9"/>
      <c r="D58" s="9"/>
      <c r="E58" s="9"/>
      <c r="F58" s="9"/>
      <c r="G58" s="9"/>
      <c r="H58" s="9"/>
      <c r="I58" s="9"/>
      <c r="J58" s="9"/>
      <c r="K58" s="9"/>
      <c r="L58" s="9"/>
      <c r="M58" s="9"/>
      <c r="N58" s="9"/>
      <c r="O58" s="9"/>
      <c r="P58" s="9"/>
      <c r="Q58" s="9"/>
      <c r="R58" s="9"/>
      <c r="S58" s="9"/>
      <c r="T58" s="9"/>
      <c r="U58" s="9"/>
      <c r="V58" s="9"/>
      <c r="W58" s="9"/>
      <c r="X58" s="10"/>
      <c r="Y58" s="41"/>
    </row>
    <row r="59" spans="1:25">
      <c r="A59" s="8"/>
      <c r="B59" s="9"/>
      <c r="C59" s="9"/>
      <c r="D59" s="9"/>
      <c r="E59" s="9"/>
      <c r="F59" s="9"/>
      <c r="G59" s="9"/>
      <c r="H59" s="9"/>
      <c r="I59" s="9"/>
      <c r="J59" s="9"/>
      <c r="K59" s="9"/>
      <c r="L59" s="9"/>
      <c r="M59" s="9"/>
      <c r="N59" s="9"/>
      <c r="O59" s="9"/>
      <c r="P59" s="9"/>
      <c r="Q59" s="9"/>
      <c r="R59" s="9"/>
      <c r="S59" s="9"/>
      <c r="T59" s="9"/>
      <c r="U59" s="9"/>
      <c r="V59" s="9"/>
      <c r="W59" s="9"/>
      <c r="X59" s="10"/>
      <c r="Y59" s="41"/>
    </row>
    <row r="60" spans="1:25">
      <c r="A60" s="8"/>
      <c r="B60" s="9"/>
      <c r="C60" s="9"/>
      <c r="D60" s="9"/>
      <c r="E60" s="9"/>
      <c r="F60" s="9"/>
      <c r="G60" s="9"/>
      <c r="H60" s="9"/>
      <c r="I60" s="9"/>
      <c r="J60" s="9"/>
      <c r="K60" s="9"/>
      <c r="L60" s="9"/>
      <c r="M60" s="9"/>
      <c r="N60" s="9"/>
      <c r="O60" s="9"/>
      <c r="P60" s="9"/>
      <c r="Q60" s="9"/>
      <c r="R60" s="9"/>
      <c r="S60" s="9"/>
      <c r="T60" s="9"/>
      <c r="U60" s="9"/>
      <c r="V60" s="9"/>
      <c r="W60" s="9"/>
      <c r="X60" s="10"/>
      <c r="Y60" s="41"/>
    </row>
    <row r="61" spans="1:25">
      <c r="A61" s="8"/>
      <c r="B61" s="9"/>
      <c r="C61" s="9"/>
      <c r="D61" s="9"/>
      <c r="E61" s="9"/>
      <c r="F61" s="9"/>
      <c r="G61" s="9"/>
      <c r="H61" s="9"/>
      <c r="I61" s="9"/>
      <c r="J61" s="9"/>
      <c r="K61" s="9"/>
      <c r="L61" s="9"/>
      <c r="M61" s="9"/>
      <c r="N61" s="9"/>
      <c r="O61" s="9"/>
      <c r="P61" s="9"/>
      <c r="Q61" s="9"/>
      <c r="R61" s="9"/>
      <c r="S61" s="9"/>
      <c r="T61" s="9"/>
      <c r="U61" s="9"/>
      <c r="V61" s="9"/>
      <c r="W61" s="9"/>
      <c r="X61" s="10"/>
      <c r="Y61" s="41"/>
    </row>
    <row r="62" spans="1:25">
      <c r="A62" s="8"/>
      <c r="B62" s="9"/>
      <c r="C62" s="9"/>
      <c r="D62" s="9"/>
      <c r="E62" s="9"/>
      <c r="F62" s="9"/>
      <c r="G62" s="9"/>
      <c r="H62" s="9"/>
      <c r="I62" s="9"/>
      <c r="J62" s="9"/>
      <c r="K62" s="9"/>
      <c r="L62" s="9"/>
      <c r="M62" s="9"/>
      <c r="N62" s="9"/>
      <c r="O62" s="9"/>
      <c r="P62" s="9"/>
      <c r="Q62" s="9"/>
      <c r="R62" s="9"/>
      <c r="S62" s="9"/>
      <c r="T62" s="9"/>
      <c r="U62" s="9"/>
      <c r="V62" s="9"/>
      <c r="W62" s="9"/>
      <c r="X62" s="10"/>
      <c r="Y62" s="41"/>
    </row>
    <row r="63" spans="1:25">
      <c r="A63" s="8"/>
      <c r="B63" s="9"/>
      <c r="C63" s="9"/>
      <c r="D63" s="9"/>
      <c r="E63" s="9"/>
      <c r="F63" s="9"/>
      <c r="G63" s="9"/>
      <c r="H63" s="9"/>
      <c r="I63" s="9"/>
      <c r="J63" s="9"/>
      <c r="K63" s="9"/>
      <c r="L63" s="9"/>
      <c r="M63" s="9"/>
      <c r="N63" s="9"/>
      <c r="O63" s="9"/>
      <c r="P63" s="9"/>
      <c r="Q63" s="9"/>
      <c r="R63" s="9"/>
      <c r="S63" s="9"/>
      <c r="T63" s="9"/>
      <c r="U63" s="9"/>
      <c r="V63" s="9"/>
      <c r="W63" s="9"/>
      <c r="X63" s="10"/>
      <c r="Y63" s="41"/>
    </row>
    <row r="64" spans="1:25">
      <c r="A64" s="8"/>
      <c r="B64" s="9"/>
      <c r="C64" s="9"/>
      <c r="D64" s="9"/>
      <c r="E64" s="9"/>
      <c r="F64" s="9"/>
      <c r="G64" s="9"/>
      <c r="H64" s="9"/>
      <c r="I64" s="9"/>
      <c r="J64" s="9"/>
      <c r="K64" s="9"/>
      <c r="L64" s="9"/>
      <c r="M64" s="9"/>
      <c r="N64" s="9"/>
      <c r="O64" s="9"/>
      <c r="P64" s="9"/>
      <c r="Q64" s="9"/>
      <c r="R64" s="9"/>
      <c r="S64" s="9"/>
      <c r="T64" s="9"/>
      <c r="U64" s="9"/>
      <c r="V64" s="9"/>
      <c r="W64" s="9"/>
      <c r="X64" s="10"/>
      <c r="Y64" s="41"/>
    </row>
    <row r="65" spans="1:25" ht="15.75" thickBot="1">
      <c r="A65" s="12"/>
      <c r="B65" s="14"/>
      <c r="C65" s="14"/>
      <c r="D65" s="14"/>
      <c r="E65" s="14"/>
      <c r="F65" s="14"/>
      <c r="G65" s="14"/>
      <c r="H65" s="14"/>
      <c r="I65" s="14"/>
      <c r="J65" s="14"/>
      <c r="K65" s="14"/>
      <c r="L65" s="14"/>
      <c r="M65" s="14"/>
      <c r="N65" s="14"/>
      <c r="O65" s="14"/>
      <c r="P65" s="14"/>
      <c r="Q65" s="14"/>
      <c r="R65" s="14"/>
      <c r="S65" s="14"/>
      <c r="T65" s="14"/>
      <c r="U65" s="14"/>
      <c r="V65" s="14"/>
      <c r="W65" s="14"/>
      <c r="X65" s="15"/>
      <c r="Y65" s="41"/>
    </row>
    <row r="66" spans="1:25" ht="15.75" thickTop="1"/>
  </sheetData>
  <sheetProtection algorithmName="SHA-512" hashValue="hq83y3mVNDU715CzhNe4vqP+OqVesS1kawnWEGXkmNrGMqIIj+wXg3WdWcNvsyTl1AYthIuSc+y/pF1v8manDg==" saltValue="y1Q7nhZztuoUDpXxZTcYxw==" spinCount="100000" sheet="1" formatCells="0" formatColumns="0" formatRows="0"/>
  <mergeCells count="15">
    <mergeCell ref="C17:D17"/>
    <mergeCell ref="C18:D18"/>
    <mergeCell ref="C14:D14"/>
    <mergeCell ref="C5:F5"/>
    <mergeCell ref="G5:H5"/>
    <mergeCell ref="C6:D6"/>
    <mergeCell ref="C7:D7"/>
    <mergeCell ref="C16:D16"/>
    <mergeCell ref="C13:D13"/>
    <mergeCell ref="C15:D15"/>
    <mergeCell ref="C8:D8"/>
    <mergeCell ref="C9:D9"/>
    <mergeCell ref="C10:D10"/>
    <mergeCell ref="C11:D11"/>
    <mergeCell ref="C12:D12"/>
  </mergeCells>
  <pageMargins left="0.7" right="0.7" top="0.75" bottom="0.75" header="0.3" footer="0.3"/>
  <pageSetup paperSize="9" orientation="portrait" horizontalDpi="4294967293" verticalDpi="0"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CE41EAE-F846-4530-8913-26276820A080}">
          <x14:formula1>
            <xm:f>Lists!$I$2:$I$3</xm:f>
          </x14:formula1>
          <xm:sqref>H7:H17</xm:sqref>
        </x14:dataValidation>
        <x14:dataValidation type="list" allowBlank="1" showInputMessage="1" showErrorMessage="1" xr:uid="{C21D3B6F-70B3-4390-8B88-027B5B7E5DD5}">
          <x14:formula1>
            <xm:f>Lists!$B$2:$B$14</xm:f>
          </x14:formula1>
          <xm:sqref>C7:D17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4AED96-694C-48FC-9FE8-60423FA51957}">
  <sheetPr codeName="Sheet5">
    <tabColor theme="4"/>
  </sheetPr>
  <dimension ref="A1:V117"/>
  <sheetViews>
    <sheetView topLeftCell="A21" zoomScale="70" zoomScaleNormal="70" workbookViewId="0">
      <selection activeCell="E22" sqref="E22"/>
    </sheetView>
  </sheetViews>
  <sheetFormatPr defaultColWidth="9.140625" defaultRowHeight="15"/>
  <cols>
    <col min="1" max="2" width="9.140625" style="41"/>
    <col min="3" max="3" width="17.140625" style="41" customWidth="1"/>
    <col min="4" max="4" width="16.28515625" style="41" customWidth="1"/>
    <col min="5" max="5" width="16" style="41" customWidth="1"/>
    <col min="6" max="6" width="58" style="41" customWidth="1"/>
    <col min="7" max="7" width="9.140625" style="41" customWidth="1"/>
    <col min="8" max="8" width="9.140625" style="41"/>
    <col min="9" max="9" width="18" style="41" customWidth="1"/>
    <col min="10" max="10" width="14.7109375" style="41" customWidth="1"/>
    <col min="11" max="11" width="15.28515625" style="41" customWidth="1"/>
    <col min="12" max="17" width="13.7109375" style="41" bestFit="1" customWidth="1"/>
    <col min="18" max="18" width="14.28515625" style="41" customWidth="1"/>
    <col min="19" max="19" width="13.85546875" style="41" customWidth="1"/>
    <col min="20" max="21" width="13.7109375" style="41" bestFit="1" customWidth="1"/>
    <col min="22" max="22" width="16.5703125" style="41" customWidth="1"/>
    <col min="23" max="23" width="13.7109375" style="41" bestFit="1" customWidth="1"/>
    <col min="24" max="24" width="17.28515625" style="41" customWidth="1"/>
    <col min="25" max="16384" width="9.140625" style="41"/>
  </cols>
  <sheetData>
    <row r="1" spans="1:22" ht="15.75" thickTop="1">
      <c r="A1" s="30"/>
      <c r="B1" s="31"/>
      <c r="C1" s="31"/>
      <c r="D1" s="31"/>
      <c r="E1" s="31"/>
      <c r="F1" s="31"/>
      <c r="G1" s="31"/>
      <c r="H1" s="31"/>
      <c r="I1" s="31"/>
      <c r="J1" s="31"/>
      <c r="K1" s="31"/>
      <c r="L1" s="31"/>
      <c r="M1" s="31"/>
      <c r="N1" s="31"/>
      <c r="O1" s="31"/>
      <c r="P1" s="31"/>
      <c r="Q1" s="31"/>
      <c r="R1" s="470"/>
      <c r="S1" s="194"/>
    </row>
    <row r="2" spans="1:22" ht="18.75">
      <c r="A2" s="32"/>
      <c r="B2" s="16"/>
      <c r="C2" s="27" t="s">
        <v>153</v>
      </c>
      <c r="D2" s="33"/>
      <c r="E2" s="16"/>
      <c r="F2" s="16"/>
      <c r="G2" s="16"/>
      <c r="H2" s="16"/>
      <c r="I2" s="16"/>
      <c r="J2" s="16"/>
      <c r="K2" s="16"/>
      <c r="L2" s="16"/>
      <c r="M2" s="16"/>
      <c r="N2" s="16"/>
      <c r="O2" s="16"/>
      <c r="P2" s="16"/>
      <c r="Q2" s="16"/>
      <c r="R2" s="34"/>
    </row>
    <row r="3" spans="1:22">
      <c r="A3" s="32"/>
      <c r="B3" s="16"/>
      <c r="C3" s="16"/>
      <c r="D3" s="16"/>
      <c r="E3" s="16"/>
      <c r="F3" s="16"/>
      <c r="G3" s="16"/>
      <c r="H3" s="16"/>
      <c r="I3" s="16"/>
      <c r="J3" s="16"/>
      <c r="K3" s="16"/>
      <c r="L3" s="16"/>
      <c r="M3" s="16"/>
      <c r="N3" s="16"/>
      <c r="O3" s="16"/>
      <c r="P3" s="16"/>
      <c r="Q3" s="16"/>
      <c r="R3" s="34"/>
    </row>
    <row r="4" spans="1:22">
      <c r="A4" s="32"/>
      <c r="B4" s="16"/>
      <c r="C4" s="16"/>
      <c r="D4" s="16"/>
      <c r="E4" s="16"/>
      <c r="F4" s="16"/>
      <c r="G4" s="16"/>
      <c r="H4" s="16"/>
      <c r="I4" s="16"/>
      <c r="J4" s="16"/>
      <c r="K4" s="16"/>
      <c r="L4" s="16"/>
      <c r="M4" s="16"/>
      <c r="N4" s="16"/>
      <c r="O4" s="16"/>
      <c r="P4" s="16"/>
      <c r="Q4" s="16"/>
      <c r="R4" s="34"/>
    </row>
    <row r="5" spans="1:22" ht="15" customHeight="1">
      <c r="A5" s="32"/>
      <c r="B5" s="16"/>
      <c r="C5" s="639" t="s">
        <v>154</v>
      </c>
      <c r="D5" s="639"/>
      <c r="E5" s="639"/>
      <c r="F5" s="639"/>
      <c r="G5" s="639"/>
      <c r="H5" s="639"/>
      <c r="I5" s="639"/>
      <c r="J5" s="16"/>
      <c r="K5" s="16"/>
      <c r="L5" s="16"/>
      <c r="M5" s="16"/>
      <c r="N5" s="16"/>
      <c r="O5" s="16"/>
      <c r="P5" s="16"/>
      <c r="Q5" s="16"/>
      <c r="R5" s="34"/>
    </row>
    <row r="6" spans="1:22" ht="15" customHeight="1">
      <c r="A6" s="32"/>
      <c r="B6" s="16"/>
      <c r="C6" s="639"/>
      <c r="D6" s="639"/>
      <c r="E6" s="639"/>
      <c r="F6" s="639"/>
      <c r="G6" s="639"/>
      <c r="H6" s="639"/>
      <c r="I6" s="639"/>
      <c r="J6" s="16"/>
      <c r="K6" s="16"/>
      <c r="L6" s="16"/>
      <c r="M6" s="16"/>
      <c r="N6" s="16"/>
      <c r="O6" s="16"/>
      <c r="P6" s="16"/>
      <c r="Q6" s="16"/>
      <c r="R6" s="34"/>
    </row>
    <row r="7" spans="1:22" ht="15" customHeight="1">
      <c r="A7" s="32"/>
      <c r="B7" s="16"/>
      <c r="C7" s="639"/>
      <c r="D7" s="639"/>
      <c r="E7" s="639"/>
      <c r="F7" s="639"/>
      <c r="G7" s="639"/>
      <c r="H7" s="639"/>
      <c r="I7" s="639"/>
      <c r="J7" s="16"/>
      <c r="K7" s="16"/>
      <c r="L7" s="16"/>
      <c r="M7" s="16"/>
      <c r="N7" s="16"/>
      <c r="O7" s="16"/>
      <c r="P7" s="16"/>
      <c r="Q7" s="16"/>
      <c r="R7" s="34"/>
    </row>
    <row r="8" spans="1:22" ht="48.75" customHeight="1">
      <c r="A8" s="32"/>
      <c r="B8" s="16"/>
      <c r="C8" s="16"/>
      <c r="D8" s="16"/>
      <c r="E8" s="16"/>
      <c r="F8" s="16"/>
      <c r="G8" s="16"/>
      <c r="H8" s="16"/>
      <c r="I8" s="16"/>
      <c r="J8" s="16"/>
      <c r="K8" s="16"/>
      <c r="L8" s="16"/>
      <c r="M8" s="16"/>
      <c r="N8" s="16"/>
      <c r="O8" s="16"/>
      <c r="P8" s="16"/>
      <c r="Q8" s="16"/>
      <c r="R8" s="34"/>
    </row>
    <row r="9" spans="1:22" ht="30" customHeight="1">
      <c r="A9" s="32"/>
      <c r="B9" s="16"/>
      <c r="C9" s="544" t="s">
        <v>112</v>
      </c>
      <c r="D9" s="16"/>
      <c r="E9" s="16"/>
      <c r="F9" s="16"/>
      <c r="G9" s="16"/>
      <c r="H9" s="16"/>
      <c r="I9" s="412"/>
      <c r="J9" s="16"/>
      <c r="K9" s="16"/>
      <c r="L9" s="16"/>
      <c r="M9" s="16"/>
      <c r="N9" s="16"/>
      <c r="O9" s="16"/>
      <c r="P9" s="16"/>
      <c r="Q9" s="16"/>
      <c r="R9" s="34"/>
    </row>
    <row r="10" spans="1:22" ht="19.5" thickBot="1">
      <c r="A10" s="32"/>
      <c r="B10" s="16"/>
      <c r="C10" s="267" t="s">
        <v>155</v>
      </c>
      <c r="D10" s="45"/>
      <c r="E10" s="45"/>
      <c r="F10" s="16"/>
      <c r="G10" s="16"/>
      <c r="H10" s="16"/>
      <c r="I10" s="27"/>
      <c r="J10" s="16"/>
      <c r="K10" s="16"/>
      <c r="L10" s="16"/>
      <c r="M10" s="16"/>
      <c r="N10" s="16"/>
      <c r="O10" s="16"/>
      <c r="P10" s="16"/>
      <c r="Q10" s="16"/>
      <c r="R10" s="34"/>
    </row>
    <row r="11" spans="1:22" ht="20.25" thickTop="1" thickBot="1">
      <c r="A11" s="32"/>
      <c r="B11" s="44"/>
      <c r="C11" s="262"/>
      <c r="D11" s="253"/>
      <c r="E11" s="258" t="s">
        <v>156</v>
      </c>
      <c r="F11" s="261" t="s">
        <v>143</v>
      </c>
      <c r="G11" s="255"/>
      <c r="H11" s="255"/>
      <c r="I11" s="29"/>
      <c r="J11" s="259"/>
      <c r="K11" s="259"/>
      <c r="L11" s="259"/>
      <c r="M11" s="259"/>
      <c r="N11" s="259"/>
      <c r="O11" s="259"/>
      <c r="P11" s="259"/>
      <c r="Q11" s="259"/>
      <c r="R11" s="532"/>
      <c r="S11" s="535"/>
      <c r="T11" s="535"/>
      <c r="U11" s="535"/>
      <c r="V11" s="535"/>
    </row>
    <row r="12" spans="1:22" ht="39.950000000000003" customHeight="1" thickTop="1" thickBot="1">
      <c r="A12" s="32"/>
      <c r="B12" s="18"/>
      <c r="C12" s="640" t="s">
        <v>157</v>
      </c>
      <c r="D12" s="641"/>
      <c r="E12" s="454"/>
      <c r="F12" s="455"/>
      <c r="G12" s="256"/>
      <c r="H12" s="256"/>
      <c r="I12" s="259"/>
      <c r="J12" s="531"/>
      <c r="K12" s="531"/>
      <c r="L12" s="531"/>
      <c r="M12" s="531"/>
      <c r="N12" s="531"/>
      <c r="O12" s="531"/>
      <c r="P12" s="531"/>
      <c r="Q12" s="531"/>
      <c r="R12" s="533"/>
      <c r="S12" s="539"/>
      <c r="T12" s="539"/>
      <c r="U12" s="539"/>
      <c r="V12" s="536"/>
    </row>
    <row r="13" spans="1:22" ht="39.950000000000003" customHeight="1" thickTop="1" thickBot="1">
      <c r="A13" s="32"/>
      <c r="B13" s="18"/>
      <c r="C13" s="636" t="s">
        <v>158</v>
      </c>
      <c r="D13" s="642"/>
      <c r="E13" s="456"/>
      <c r="F13" s="457"/>
      <c r="G13" s="256"/>
      <c r="H13" s="256"/>
      <c r="I13" s="259"/>
      <c r="J13" s="531"/>
      <c r="K13" s="531"/>
      <c r="L13" s="531"/>
      <c r="M13" s="531"/>
      <c r="N13" s="531"/>
      <c r="O13" s="531"/>
      <c r="P13" s="531"/>
      <c r="Q13" s="531"/>
      <c r="R13" s="533"/>
      <c r="S13" s="539"/>
      <c r="T13" s="539"/>
      <c r="U13" s="539"/>
      <c r="V13" s="536"/>
    </row>
    <row r="14" spans="1:22" ht="39.950000000000003" customHeight="1" thickTop="1" thickBot="1">
      <c r="A14" s="32"/>
      <c r="B14" s="18"/>
      <c r="C14" s="637" t="s">
        <v>159</v>
      </c>
      <c r="D14" s="642"/>
      <c r="E14" s="458"/>
      <c r="F14" s="457"/>
      <c r="G14" s="256"/>
      <c r="H14" s="256"/>
      <c r="I14" s="259"/>
      <c r="J14" s="531"/>
      <c r="K14" s="531"/>
      <c r="L14" s="531"/>
      <c r="M14" s="531"/>
      <c r="N14" s="531"/>
      <c r="O14" s="531"/>
      <c r="P14" s="531"/>
      <c r="Q14" s="531"/>
      <c r="R14" s="533"/>
      <c r="S14" s="539"/>
      <c r="T14" s="539"/>
      <c r="U14" s="539"/>
      <c r="V14" s="537"/>
    </row>
    <row r="15" spans="1:22" ht="39.950000000000003" customHeight="1" thickTop="1" thickBot="1">
      <c r="A15" s="32"/>
      <c r="B15" s="18"/>
      <c r="C15" s="643" t="s">
        <v>160</v>
      </c>
      <c r="D15" s="643"/>
      <c r="E15" s="644"/>
      <c r="F15" s="459"/>
      <c r="G15" s="254"/>
      <c r="H15" s="254"/>
      <c r="I15" s="259"/>
      <c r="J15" s="260"/>
      <c r="K15" s="16"/>
      <c r="L15" s="16"/>
      <c r="M15" s="16"/>
      <c r="N15" s="16"/>
      <c r="O15" s="16"/>
      <c r="P15" s="16"/>
      <c r="Q15" s="16"/>
      <c r="R15" s="34"/>
      <c r="V15" s="538"/>
    </row>
    <row r="16" spans="1:22" ht="39.950000000000003" customHeight="1" thickTop="1" thickBot="1">
      <c r="A16" s="32"/>
      <c r="B16" s="18"/>
      <c r="C16" s="632" t="s">
        <v>161</v>
      </c>
      <c r="D16" s="632"/>
      <c r="E16" s="633"/>
      <c r="F16" s="459"/>
      <c r="G16" s="254"/>
      <c r="H16" s="254"/>
      <c r="I16" s="259"/>
      <c r="J16" s="260"/>
      <c r="K16" s="260"/>
      <c r="L16" s="260"/>
      <c r="M16" s="260"/>
      <c r="N16" s="260"/>
      <c r="O16" s="260"/>
      <c r="P16" s="260"/>
      <c r="Q16" s="260"/>
      <c r="R16" s="534"/>
      <c r="S16" s="536"/>
      <c r="T16" s="536"/>
      <c r="U16" s="536"/>
    </row>
    <row r="17" spans="1:21" ht="39.950000000000003" customHeight="1" thickTop="1" thickBot="1">
      <c r="A17" s="32"/>
      <c r="B17" s="18"/>
      <c r="C17" s="636" t="s">
        <v>162</v>
      </c>
      <c r="D17" s="637"/>
      <c r="E17" s="638"/>
      <c r="F17" s="460"/>
      <c r="G17" s="256"/>
      <c r="H17" s="256"/>
      <c r="I17" s="259"/>
      <c r="J17" s="260"/>
      <c r="K17" s="260"/>
      <c r="L17" s="260"/>
      <c r="M17" s="260"/>
      <c r="N17" s="260"/>
      <c r="O17" s="260"/>
      <c r="P17" s="260"/>
      <c r="Q17" s="260"/>
      <c r="R17" s="534"/>
      <c r="S17" s="536"/>
      <c r="T17" s="536"/>
      <c r="U17" s="536"/>
    </row>
    <row r="18" spans="1:21" ht="43.5" customHeight="1" thickTop="1" thickBot="1">
      <c r="A18" s="32"/>
      <c r="B18" s="18"/>
      <c r="C18" s="634" t="s">
        <v>163</v>
      </c>
      <c r="D18" s="634"/>
      <c r="E18" s="635"/>
      <c r="F18" s="461"/>
      <c r="G18" s="257"/>
      <c r="H18" s="257"/>
      <c r="I18" s="259"/>
      <c r="J18" s="260"/>
      <c r="K18" s="16"/>
      <c r="L18" s="16"/>
      <c r="M18" s="16"/>
      <c r="N18" s="16"/>
      <c r="O18" s="16"/>
      <c r="P18" s="16"/>
      <c r="Q18" s="16"/>
      <c r="R18" s="34"/>
    </row>
    <row r="19" spans="1:21" ht="26.25" customHeight="1" thickTop="1">
      <c r="A19" s="32"/>
      <c r="B19" s="16"/>
      <c r="C19" s="224"/>
      <c r="D19" s="224"/>
      <c r="E19" s="224"/>
      <c r="F19" s="270"/>
      <c r="G19" s="257"/>
      <c r="H19" s="257"/>
      <c r="I19" s="259"/>
      <c r="J19" s="260"/>
      <c r="K19" s="16"/>
      <c r="L19" s="16"/>
      <c r="M19" s="16"/>
      <c r="N19" s="16"/>
      <c r="O19" s="16"/>
      <c r="P19" s="16"/>
      <c r="Q19" s="16"/>
      <c r="R19" s="34"/>
    </row>
    <row r="20" spans="1:21" ht="26.25" customHeight="1">
      <c r="A20" s="32"/>
      <c r="B20" s="16"/>
      <c r="C20" s="224"/>
      <c r="D20" s="224"/>
      <c r="E20" s="224"/>
      <c r="F20" s="270"/>
      <c r="G20" s="257"/>
      <c r="H20" s="257"/>
      <c r="I20" s="259"/>
      <c r="J20" s="260"/>
      <c r="K20" s="16"/>
      <c r="L20" s="16"/>
      <c r="M20" s="16"/>
      <c r="N20" s="16"/>
      <c r="O20" s="16"/>
      <c r="P20" s="16"/>
      <c r="Q20" s="16"/>
      <c r="R20" s="34"/>
    </row>
    <row r="21" spans="1:21" ht="52.5" customHeight="1" thickBot="1">
      <c r="A21" s="32"/>
      <c r="B21" s="631" t="s">
        <v>164</v>
      </c>
      <c r="C21" s="631"/>
      <c r="D21" s="631"/>
      <c r="E21" s="631"/>
      <c r="F21" s="631"/>
      <c r="G21" s="257"/>
      <c r="H21" s="257"/>
      <c r="I21" s="259"/>
      <c r="J21" s="260"/>
      <c r="K21" s="16"/>
      <c r="L21" s="16"/>
      <c r="M21" s="16"/>
      <c r="N21" s="16"/>
      <c r="O21" s="16"/>
      <c r="P21" s="16"/>
      <c r="Q21" s="16"/>
      <c r="R21" s="34"/>
    </row>
    <row r="22" spans="1:21" ht="52.5" customHeight="1" thickTop="1" thickBot="1">
      <c r="A22" s="32"/>
      <c r="B22" s="264"/>
      <c r="C22" s="263" t="s">
        <v>165</v>
      </c>
      <c r="D22" s="263" t="s">
        <v>166</v>
      </c>
      <c r="E22" s="263" t="s">
        <v>167</v>
      </c>
      <c r="F22" s="259"/>
      <c r="G22" s="257"/>
      <c r="H22" s="257"/>
      <c r="I22" s="259"/>
      <c r="J22" s="260"/>
      <c r="K22" s="16"/>
      <c r="L22" s="16"/>
      <c r="M22" s="16"/>
      <c r="N22" s="16"/>
      <c r="O22" s="16"/>
      <c r="P22" s="16"/>
      <c r="Q22" s="16"/>
      <c r="R22" s="34"/>
    </row>
    <row r="23" spans="1:21" ht="26.25" customHeight="1" thickTop="1" thickBot="1">
      <c r="A23" s="465"/>
      <c r="B23" s="542" t="s">
        <v>168</v>
      </c>
      <c r="C23" s="462"/>
      <c r="D23" s="464"/>
      <c r="E23" s="464"/>
      <c r="F23" s="260"/>
      <c r="G23" s="257"/>
      <c r="H23" s="257"/>
      <c r="I23" s="259"/>
      <c r="J23" s="260"/>
      <c r="K23" s="16"/>
      <c r="L23" s="16"/>
      <c r="M23" s="16"/>
      <c r="N23" s="16"/>
      <c r="O23" s="16"/>
      <c r="P23" s="16"/>
      <c r="Q23" s="16"/>
      <c r="R23" s="34"/>
    </row>
    <row r="24" spans="1:21" ht="26.25" customHeight="1" thickTop="1" thickBot="1">
      <c r="A24" s="32"/>
      <c r="B24" s="543" t="s">
        <v>169</v>
      </c>
      <c r="C24" s="463"/>
      <c r="D24" s="463"/>
      <c r="E24" s="463"/>
      <c r="F24" s="16"/>
      <c r="G24" s="257"/>
      <c r="H24" s="257"/>
      <c r="I24" s="259"/>
      <c r="J24" s="260"/>
      <c r="K24" s="16"/>
      <c r="L24" s="16"/>
      <c r="M24" s="16"/>
      <c r="N24" s="16"/>
      <c r="O24" s="16"/>
      <c r="P24" s="16"/>
      <c r="Q24" s="16"/>
      <c r="R24" s="34"/>
    </row>
    <row r="25" spans="1:21" ht="26.25" customHeight="1" thickTop="1" thickBot="1">
      <c r="A25" s="32"/>
      <c r="B25" s="543" t="s">
        <v>170</v>
      </c>
      <c r="C25" s="463"/>
      <c r="D25" s="463"/>
      <c r="E25" s="463"/>
      <c r="F25" s="16"/>
      <c r="G25" s="257"/>
      <c r="H25" s="257"/>
      <c r="I25" s="259"/>
      <c r="J25" s="260"/>
      <c r="K25" s="16"/>
      <c r="L25" s="16"/>
      <c r="M25" s="16"/>
      <c r="N25" s="16"/>
      <c r="O25" s="16"/>
      <c r="P25" s="16"/>
      <c r="Q25" s="16"/>
      <c r="R25" s="34"/>
    </row>
    <row r="26" spans="1:21" ht="26.25" customHeight="1" thickTop="1" thickBot="1">
      <c r="A26" s="32"/>
      <c r="B26" s="543" t="s">
        <v>171</v>
      </c>
      <c r="C26" s="463"/>
      <c r="D26" s="463"/>
      <c r="E26" s="463"/>
      <c r="F26" s="16"/>
      <c r="G26" s="257"/>
      <c r="H26" s="257"/>
      <c r="I26" s="259"/>
      <c r="J26" s="260"/>
      <c r="K26" s="16"/>
      <c r="L26" s="16"/>
      <c r="M26" s="16"/>
      <c r="N26" s="16"/>
      <c r="O26" s="16"/>
      <c r="P26" s="16"/>
      <c r="Q26" s="16"/>
      <c r="R26" s="34"/>
    </row>
    <row r="27" spans="1:21" ht="26.25" customHeight="1" thickTop="1" thickBot="1">
      <c r="A27" s="32"/>
      <c r="B27" s="543" t="s">
        <v>172</v>
      </c>
      <c r="C27" s="463"/>
      <c r="D27" s="463"/>
      <c r="E27" s="463"/>
      <c r="F27" s="16"/>
      <c r="G27" s="257"/>
      <c r="H27" s="257"/>
      <c r="I27" s="259"/>
      <c r="J27" s="260"/>
      <c r="K27" s="16"/>
      <c r="L27" s="16"/>
      <c r="M27" s="16"/>
      <c r="N27" s="16"/>
      <c r="O27" s="16"/>
      <c r="P27" s="16"/>
      <c r="Q27" s="16"/>
      <c r="R27" s="34"/>
    </row>
    <row r="28" spans="1:21" ht="26.25" customHeight="1" thickTop="1" thickBot="1">
      <c r="A28" s="32"/>
      <c r="B28" s="543" t="s">
        <v>173</v>
      </c>
      <c r="C28" s="463"/>
      <c r="D28" s="463"/>
      <c r="E28" s="463"/>
      <c r="F28" s="16"/>
      <c r="G28" s="257"/>
      <c r="H28" s="257"/>
      <c r="I28" s="259"/>
      <c r="J28" s="260"/>
      <c r="K28" s="16"/>
      <c r="L28" s="16"/>
      <c r="M28" s="16"/>
      <c r="N28" s="16"/>
      <c r="O28" s="16"/>
      <c r="P28" s="16"/>
      <c r="Q28" s="16"/>
      <c r="R28" s="34"/>
    </row>
    <row r="29" spans="1:21" ht="26.25" customHeight="1" thickTop="1" thickBot="1">
      <c r="A29" s="32"/>
      <c r="B29" s="543" t="s">
        <v>174</v>
      </c>
      <c r="C29" s="463"/>
      <c r="D29" s="463"/>
      <c r="E29" s="463"/>
      <c r="F29" s="16"/>
      <c r="G29" s="257"/>
      <c r="H29" s="257"/>
      <c r="I29" s="259"/>
      <c r="J29" s="260"/>
      <c r="K29" s="16"/>
      <c r="L29" s="16"/>
      <c r="M29" s="16"/>
      <c r="N29" s="16"/>
      <c r="O29" s="16"/>
      <c r="P29" s="16"/>
      <c r="Q29" s="16"/>
      <c r="R29" s="34"/>
    </row>
    <row r="30" spans="1:21" ht="26.25" customHeight="1" thickTop="1" thickBot="1">
      <c r="A30" s="32"/>
      <c r="B30" s="543" t="s">
        <v>175</v>
      </c>
      <c r="C30" s="463"/>
      <c r="D30" s="463"/>
      <c r="E30" s="463"/>
      <c r="F30" s="16"/>
      <c r="G30" s="257"/>
      <c r="H30" s="257"/>
      <c r="I30" s="259"/>
      <c r="J30" s="260"/>
      <c r="K30" s="16"/>
      <c r="L30" s="16"/>
      <c r="M30" s="16"/>
      <c r="N30" s="16"/>
      <c r="O30" s="16"/>
      <c r="P30" s="16"/>
      <c r="Q30" s="16"/>
      <c r="R30" s="34"/>
    </row>
    <row r="31" spans="1:21" ht="26.25" customHeight="1" thickTop="1" thickBot="1">
      <c r="A31" s="32"/>
      <c r="B31" s="543" t="s">
        <v>176</v>
      </c>
      <c r="C31" s="463"/>
      <c r="D31" s="463"/>
      <c r="E31" s="463"/>
      <c r="F31" s="16"/>
      <c r="G31" s="257"/>
      <c r="H31" s="257"/>
      <c r="I31" s="259"/>
      <c r="J31" s="260"/>
      <c r="K31" s="16"/>
      <c r="L31" s="16"/>
      <c r="M31" s="16"/>
      <c r="N31" s="16"/>
      <c r="O31" s="16"/>
      <c r="P31" s="16"/>
      <c r="Q31" s="16"/>
      <c r="R31" s="34"/>
    </row>
    <row r="32" spans="1:21" ht="26.25" customHeight="1" thickTop="1" thickBot="1">
      <c r="A32" s="32"/>
      <c r="B32" s="543" t="s">
        <v>177</v>
      </c>
      <c r="C32" s="463"/>
      <c r="D32" s="463"/>
      <c r="E32" s="463"/>
      <c r="F32" s="16"/>
      <c r="G32" s="257"/>
      <c r="H32" s="257"/>
      <c r="I32" s="259"/>
      <c r="J32" s="260"/>
      <c r="K32" s="16"/>
      <c r="L32" s="16"/>
      <c r="M32" s="16"/>
      <c r="N32" s="16"/>
      <c r="O32" s="16"/>
      <c r="P32" s="16"/>
      <c r="Q32" s="16"/>
      <c r="R32" s="34"/>
    </row>
    <row r="33" spans="1:18" ht="26.25" customHeight="1" thickTop="1" thickBot="1">
      <c r="A33" s="32"/>
      <c r="B33" s="543" t="s">
        <v>178</v>
      </c>
      <c r="C33" s="463"/>
      <c r="D33" s="463"/>
      <c r="E33" s="463"/>
      <c r="F33" s="16"/>
      <c r="G33" s="257"/>
      <c r="H33" s="257"/>
      <c r="I33" s="259"/>
      <c r="J33" s="260"/>
      <c r="K33" s="16"/>
      <c r="L33" s="16"/>
      <c r="M33" s="16"/>
      <c r="N33" s="16"/>
      <c r="O33" s="16"/>
      <c r="P33" s="16"/>
      <c r="Q33" s="16"/>
      <c r="R33" s="34"/>
    </row>
    <row r="34" spans="1:18" ht="26.25" customHeight="1" thickTop="1" thickBot="1">
      <c r="A34" s="32"/>
      <c r="B34" s="543" t="s">
        <v>179</v>
      </c>
      <c r="C34" s="463"/>
      <c r="D34" s="463"/>
      <c r="E34" s="463"/>
      <c r="F34" s="16"/>
      <c r="G34" s="257"/>
      <c r="H34" s="257"/>
      <c r="I34" s="259"/>
      <c r="J34" s="260"/>
      <c r="K34" s="16"/>
      <c r="L34" s="16"/>
      <c r="M34" s="16"/>
      <c r="N34" s="16"/>
      <c r="O34" s="16"/>
      <c r="P34" s="16"/>
      <c r="Q34" s="16"/>
      <c r="R34" s="34"/>
    </row>
    <row r="35" spans="1:18" ht="26.25" customHeight="1" thickTop="1" thickBot="1">
      <c r="A35" s="32"/>
      <c r="B35" s="265" t="s">
        <v>119</v>
      </c>
      <c r="C35" s="195">
        <f>SUM(C23:C34)</f>
        <v>0</v>
      </c>
      <c r="D35" s="195">
        <f>SUM(D23:D34)</f>
        <v>0</v>
      </c>
      <c r="E35" s="196">
        <f>SUM(E23:E34)</f>
        <v>0</v>
      </c>
      <c r="F35" s="266">
        <f>SUM(C35:E35)</f>
        <v>0</v>
      </c>
      <c r="G35" s="257"/>
      <c r="H35" s="257"/>
      <c r="I35" s="259"/>
      <c r="J35" s="260"/>
      <c r="K35" s="16"/>
      <c r="L35" s="16"/>
      <c r="M35" s="16"/>
      <c r="N35" s="16"/>
      <c r="O35" s="16"/>
      <c r="P35" s="16"/>
      <c r="Q35" s="16"/>
      <c r="R35" s="34"/>
    </row>
    <row r="36" spans="1:18" ht="26.25" customHeight="1" thickTop="1">
      <c r="A36" s="32"/>
      <c r="B36" s="16"/>
      <c r="C36" s="224"/>
      <c r="D36" s="224"/>
      <c r="E36" s="224"/>
      <c r="F36" s="270"/>
      <c r="G36" s="257"/>
      <c r="H36" s="257"/>
      <c r="I36" s="259"/>
      <c r="J36" s="260"/>
      <c r="K36" s="16"/>
      <c r="L36" s="16"/>
      <c r="M36" s="16"/>
      <c r="N36" s="16"/>
      <c r="O36" s="16"/>
      <c r="P36" s="16"/>
      <c r="Q36" s="16"/>
      <c r="R36" s="34"/>
    </row>
    <row r="37" spans="1:18" ht="26.25" customHeight="1">
      <c r="A37" s="32"/>
      <c r="B37" s="16"/>
      <c r="C37" s="224"/>
      <c r="D37" s="224"/>
      <c r="E37" s="224"/>
      <c r="F37" s="270"/>
      <c r="G37" s="257"/>
      <c r="H37" s="257"/>
      <c r="I37" s="259"/>
      <c r="J37" s="260"/>
      <c r="K37" s="16"/>
      <c r="L37" s="16"/>
      <c r="M37" s="16"/>
      <c r="N37" s="16"/>
      <c r="O37" s="16"/>
      <c r="P37" s="16"/>
      <c r="Q37" s="16"/>
      <c r="R37" s="34"/>
    </row>
    <row r="38" spans="1:18" ht="36.75" customHeight="1" thickBot="1">
      <c r="A38" s="32"/>
      <c r="B38" s="160" t="s">
        <v>180</v>
      </c>
      <c r="C38" s="271"/>
      <c r="D38" s="271"/>
      <c r="E38" s="271"/>
      <c r="F38" s="272"/>
      <c r="G38" s="273"/>
      <c r="H38" s="273"/>
      <c r="I38" s="274"/>
      <c r="J38" s="275"/>
      <c r="K38" s="16"/>
      <c r="L38" s="16"/>
      <c r="M38" s="16"/>
      <c r="N38" s="16"/>
      <c r="O38" s="16"/>
      <c r="P38" s="16"/>
      <c r="Q38" s="16"/>
      <c r="R38" s="34"/>
    </row>
    <row r="39" spans="1:18" ht="27" customHeight="1">
      <c r="A39" s="278"/>
      <c r="B39" s="49"/>
      <c r="C39" s="268"/>
      <c r="D39" s="268"/>
      <c r="E39" s="268"/>
      <c r="F39" s="268"/>
      <c r="G39" s="49"/>
      <c r="H39" s="49"/>
      <c r="I39" s="269"/>
      <c r="J39" s="276"/>
      <c r="K39" s="16"/>
      <c r="L39" s="16"/>
      <c r="M39" s="16"/>
      <c r="N39" s="16"/>
      <c r="O39" s="16"/>
      <c r="P39" s="16"/>
      <c r="Q39" s="16"/>
      <c r="R39" s="34"/>
    </row>
    <row r="40" spans="1:18" ht="39.950000000000003" customHeight="1">
      <c r="A40" s="278"/>
      <c r="B40" s="49"/>
      <c r="C40" s="268"/>
      <c r="D40" s="268"/>
      <c r="E40" s="268"/>
      <c r="F40" s="268"/>
      <c r="G40" s="49"/>
      <c r="H40" s="49"/>
      <c r="I40" s="269"/>
      <c r="J40" s="277"/>
      <c r="K40" s="16"/>
      <c r="L40" s="16"/>
      <c r="M40" s="16"/>
      <c r="N40" s="16"/>
      <c r="O40" s="16"/>
      <c r="P40" s="16"/>
      <c r="Q40" s="16"/>
      <c r="R40" s="34"/>
    </row>
    <row r="41" spans="1:18" ht="39.950000000000003" customHeight="1">
      <c r="A41" s="278"/>
      <c r="B41" s="49"/>
      <c r="C41" s="49"/>
      <c r="D41" s="268"/>
      <c r="E41" s="268"/>
      <c r="F41" s="268"/>
      <c r="G41" s="49"/>
      <c r="H41" s="49"/>
      <c r="I41" s="269"/>
      <c r="J41" s="277"/>
      <c r="K41" s="16"/>
      <c r="L41" s="16"/>
      <c r="M41" s="16"/>
      <c r="N41" s="16"/>
      <c r="O41" s="16"/>
      <c r="P41" s="16"/>
      <c r="Q41" s="16"/>
      <c r="R41" s="34"/>
    </row>
    <row r="42" spans="1:18" ht="39.950000000000003" customHeight="1">
      <c r="A42" s="278"/>
      <c r="B42" s="49"/>
      <c r="C42" s="49"/>
      <c r="D42" s="49"/>
      <c r="E42" s="49"/>
      <c r="F42" s="49"/>
      <c r="G42" s="49"/>
      <c r="H42" s="49"/>
      <c r="I42" s="269"/>
      <c r="J42" s="277"/>
      <c r="K42" s="16"/>
      <c r="L42" s="16"/>
      <c r="M42" s="16"/>
      <c r="N42" s="16"/>
      <c r="O42" s="16"/>
      <c r="P42" s="16"/>
      <c r="Q42" s="16"/>
      <c r="R42" s="34"/>
    </row>
    <row r="43" spans="1:18" ht="39.950000000000003" customHeight="1">
      <c r="A43" s="278"/>
      <c r="B43" s="49"/>
      <c r="C43" s="49"/>
      <c r="D43" s="49"/>
      <c r="E43" s="49"/>
      <c r="F43" s="49"/>
      <c r="G43" s="49"/>
      <c r="H43" s="49"/>
      <c r="I43" s="269"/>
      <c r="J43" s="277"/>
      <c r="K43" s="16"/>
      <c r="L43" s="16"/>
      <c r="M43" s="16"/>
      <c r="N43" s="16"/>
      <c r="O43" s="16"/>
      <c r="P43" s="16"/>
      <c r="Q43" s="16"/>
      <c r="R43" s="34"/>
    </row>
    <row r="44" spans="1:18" ht="15.75">
      <c r="A44" s="278"/>
      <c r="B44" s="49"/>
      <c r="C44" s="49"/>
      <c r="D44" s="49"/>
      <c r="E44" s="49"/>
      <c r="F44" s="49"/>
      <c r="G44" s="49"/>
      <c r="H44" s="49"/>
      <c r="I44" s="269"/>
      <c r="J44" s="277"/>
      <c r="K44" s="16"/>
      <c r="L44" s="16"/>
      <c r="M44" s="16"/>
      <c r="N44" s="16"/>
      <c r="O44" s="16"/>
      <c r="P44" s="16"/>
      <c r="Q44" s="16"/>
      <c r="R44" s="34"/>
    </row>
    <row r="45" spans="1:18">
      <c r="A45" s="278"/>
      <c r="B45" s="49"/>
      <c r="C45" s="49"/>
      <c r="D45" s="49"/>
      <c r="E45" s="49"/>
      <c r="F45" s="49"/>
      <c r="G45" s="49"/>
      <c r="H45" s="49"/>
      <c r="I45" s="49"/>
      <c r="J45" s="108"/>
      <c r="K45" s="16"/>
      <c r="L45" s="16"/>
      <c r="M45" s="16"/>
      <c r="N45" s="16"/>
      <c r="O45" s="16"/>
      <c r="P45" s="16"/>
      <c r="Q45" s="16"/>
      <c r="R45" s="34"/>
    </row>
    <row r="46" spans="1:18">
      <c r="A46" s="278"/>
      <c r="B46" s="49"/>
      <c r="C46" s="49"/>
      <c r="D46" s="49"/>
      <c r="E46" s="49"/>
      <c r="F46" s="49"/>
      <c r="G46" s="49"/>
      <c r="H46" s="49"/>
      <c r="I46" s="49"/>
      <c r="J46" s="108"/>
      <c r="K46" s="16"/>
      <c r="L46" s="16"/>
      <c r="M46" s="16"/>
      <c r="N46" s="16"/>
      <c r="O46" s="16"/>
      <c r="P46" s="16"/>
      <c r="Q46" s="16"/>
      <c r="R46" s="34"/>
    </row>
    <row r="47" spans="1:18">
      <c r="A47" s="278"/>
      <c r="B47" s="49"/>
      <c r="C47" s="49"/>
      <c r="D47" s="49"/>
      <c r="E47" s="49"/>
      <c r="F47" s="49"/>
      <c r="G47" s="49"/>
      <c r="H47" s="49"/>
      <c r="I47" s="49"/>
      <c r="J47" s="108"/>
      <c r="K47" s="16"/>
      <c r="L47" s="16"/>
      <c r="M47" s="16"/>
      <c r="N47" s="16"/>
      <c r="O47" s="16"/>
      <c r="P47" s="16"/>
      <c r="Q47" s="16"/>
      <c r="R47" s="34"/>
    </row>
    <row r="48" spans="1:18">
      <c r="A48" s="278"/>
      <c r="B48" s="49"/>
      <c r="C48" s="49"/>
      <c r="D48" s="49"/>
      <c r="E48" s="49"/>
      <c r="F48" s="49"/>
      <c r="G48" s="49"/>
      <c r="H48" s="49"/>
      <c r="I48" s="49"/>
      <c r="J48" s="108"/>
      <c r="K48" s="16"/>
      <c r="L48" s="16"/>
      <c r="M48" s="16"/>
      <c r="N48" s="16"/>
      <c r="O48" s="16"/>
      <c r="P48" s="16"/>
      <c r="Q48" s="16"/>
      <c r="R48" s="34"/>
    </row>
    <row r="49" spans="1:18">
      <c r="A49" s="278"/>
      <c r="B49" s="49"/>
      <c r="C49" s="49"/>
      <c r="D49" s="49"/>
      <c r="E49" s="49"/>
      <c r="F49" s="49"/>
      <c r="G49" s="49"/>
      <c r="H49" s="49"/>
      <c r="I49" s="49"/>
      <c r="J49" s="108"/>
      <c r="K49" s="16"/>
      <c r="L49" s="16"/>
      <c r="M49" s="16"/>
      <c r="N49" s="16"/>
      <c r="O49" s="16"/>
      <c r="P49" s="16"/>
      <c r="Q49" s="16"/>
      <c r="R49" s="34"/>
    </row>
    <row r="50" spans="1:18">
      <c r="A50" s="278"/>
      <c r="B50" s="49"/>
      <c r="C50" s="49"/>
      <c r="D50" s="49"/>
      <c r="E50" s="49"/>
      <c r="F50" s="49"/>
      <c r="G50" s="49"/>
      <c r="H50" s="49"/>
      <c r="I50" s="49"/>
      <c r="J50" s="108"/>
      <c r="K50" s="16"/>
      <c r="L50" s="16"/>
      <c r="M50" s="16"/>
      <c r="N50" s="16"/>
      <c r="O50" s="16"/>
      <c r="P50" s="16"/>
      <c r="Q50" s="16"/>
      <c r="R50" s="34"/>
    </row>
    <row r="51" spans="1:18">
      <c r="A51" s="278"/>
      <c r="B51" s="49"/>
      <c r="C51" s="49"/>
      <c r="D51" s="49"/>
      <c r="E51" s="49"/>
      <c r="F51" s="49"/>
      <c r="G51" s="49"/>
      <c r="H51" s="49"/>
      <c r="I51" s="49"/>
      <c r="J51" s="108"/>
      <c r="K51" s="16"/>
      <c r="L51" s="16"/>
      <c r="M51" s="16"/>
      <c r="N51" s="16"/>
      <c r="O51" s="16"/>
      <c r="P51" s="16"/>
      <c r="Q51" s="16"/>
      <c r="R51" s="34"/>
    </row>
    <row r="52" spans="1:18">
      <c r="A52" s="278"/>
      <c r="B52" s="49"/>
      <c r="C52" s="49"/>
      <c r="D52" s="49"/>
      <c r="E52" s="49"/>
      <c r="F52" s="49"/>
      <c r="G52" s="49"/>
      <c r="H52" s="49"/>
      <c r="I52" s="49"/>
      <c r="J52" s="108"/>
      <c r="K52" s="16"/>
      <c r="L52" s="16"/>
      <c r="M52" s="16"/>
      <c r="N52" s="16"/>
      <c r="O52" s="16"/>
      <c r="P52" s="16"/>
      <c r="Q52" s="16"/>
      <c r="R52" s="34"/>
    </row>
    <row r="53" spans="1:18">
      <c r="A53" s="278"/>
      <c r="B53" s="49"/>
      <c r="C53" s="49"/>
      <c r="D53" s="49"/>
      <c r="E53" s="49"/>
      <c r="F53" s="49"/>
      <c r="G53" s="49"/>
      <c r="H53" s="49"/>
      <c r="I53" s="49"/>
      <c r="J53" s="108"/>
      <c r="K53" s="16"/>
      <c r="L53" s="16"/>
      <c r="M53" s="16"/>
      <c r="N53" s="16"/>
      <c r="O53" s="16"/>
      <c r="P53" s="16"/>
      <c r="Q53" s="16"/>
      <c r="R53" s="34"/>
    </row>
    <row r="54" spans="1:18">
      <c r="A54" s="278"/>
      <c r="B54" s="49"/>
      <c r="C54" s="49"/>
      <c r="D54" s="49"/>
      <c r="E54" s="49"/>
      <c r="F54" s="49"/>
      <c r="G54" s="49"/>
      <c r="H54" s="49"/>
      <c r="I54" s="49"/>
      <c r="J54" s="108"/>
      <c r="K54" s="16"/>
      <c r="L54" s="16"/>
      <c r="M54" s="16"/>
      <c r="N54" s="16"/>
      <c r="O54" s="16"/>
      <c r="P54" s="16"/>
      <c r="Q54" s="16"/>
      <c r="R54" s="34"/>
    </row>
    <row r="55" spans="1:18">
      <c r="A55" s="278"/>
      <c r="B55" s="49"/>
      <c r="C55" s="49"/>
      <c r="D55" s="49"/>
      <c r="E55" s="49"/>
      <c r="F55" s="49"/>
      <c r="G55" s="49"/>
      <c r="H55" s="49"/>
      <c r="I55" s="49"/>
      <c r="J55" s="108"/>
      <c r="K55" s="16"/>
      <c r="L55" s="16"/>
      <c r="M55" s="16"/>
      <c r="N55" s="16"/>
      <c r="O55" s="16"/>
      <c r="P55" s="16"/>
      <c r="Q55" s="16"/>
      <c r="R55" s="34"/>
    </row>
    <row r="56" spans="1:18">
      <c r="A56" s="278"/>
      <c r="B56" s="49"/>
      <c r="C56" s="49"/>
      <c r="D56" s="49"/>
      <c r="E56" s="49"/>
      <c r="F56" s="49"/>
      <c r="G56" s="49"/>
      <c r="H56" s="49"/>
      <c r="I56" s="49"/>
      <c r="J56" s="108"/>
      <c r="K56" s="16"/>
      <c r="L56" s="16"/>
      <c r="M56" s="16"/>
      <c r="N56" s="16"/>
      <c r="O56" s="16"/>
      <c r="P56" s="16"/>
      <c r="Q56" s="16"/>
      <c r="R56" s="34"/>
    </row>
    <row r="57" spans="1:18">
      <c r="A57" s="278"/>
      <c r="B57" s="49"/>
      <c r="C57" s="49"/>
      <c r="D57" s="49"/>
      <c r="E57" s="49"/>
      <c r="F57" s="49"/>
      <c r="G57" s="49"/>
      <c r="H57" s="49"/>
      <c r="I57" s="49"/>
      <c r="J57" s="108"/>
      <c r="K57" s="16"/>
      <c r="L57" s="16"/>
      <c r="M57" s="16"/>
      <c r="N57" s="16"/>
      <c r="O57" s="16"/>
      <c r="P57" s="16"/>
      <c r="Q57" s="16"/>
      <c r="R57" s="34"/>
    </row>
    <row r="58" spans="1:18">
      <c r="A58" s="278"/>
      <c r="B58" s="49"/>
      <c r="C58" s="49"/>
      <c r="D58" s="49"/>
      <c r="E58" s="49"/>
      <c r="F58" s="49"/>
      <c r="G58" s="49"/>
      <c r="H58" s="49"/>
      <c r="I58" s="49"/>
      <c r="J58" s="108"/>
      <c r="K58" s="16"/>
      <c r="L58" s="16"/>
      <c r="M58" s="16"/>
      <c r="N58" s="16"/>
      <c r="O58" s="16"/>
      <c r="P58" s="16"/>
      <c r="Q58" s="16"/>
      <c r="R58" s="34"/>
    </row>
    <row r="59" spans="1:18">
      <c r="A59" s="278"/>
      <c r="B59" s="49"/>
      <c r="C59" s="49"/>
      <c r="D59" s="49"/>
      <c r="E59" s="49"/>
      <c r="F59" s="49"/>
      <c r="G59" s="49"/>
      <c r="H59" s="49"/>
      <c r="I59" s="49"/>
      <c r="J59" s="108"/>
      <c r="K59" s="16"/>
      <c r="L59" s="16"/>
      <c r="M59" s="16"/>
      <c r="N59" s="16"/>
      <c r="O59" s="16"/>
      <c r="P59" s="16"/>
      <c r="Q59" s="16"/>
      <c r="R59" s="34"/>
    </row>
    <row r="60" spans="1:18">
      <c r="A60" s="278"/>
      <c r="B60" s="49"/>
      <c r="C60" s="49"/>
      <c r="D60" s="49"/>
      <c r="E60" s="49"/>
      <c r="F60" s="49"/>
      <c r="G60" s="49"/>
      <c r="H60" s="49"/>
      <c r="I60" s="49"/>
      <c r="J60" s="108"/>
      <c r="K60" s="16"/>
      <c r="L60" s="16"/>
      <c r="M60" s="16"/>
      <c r="N60" s="16"/>
      <c r="O60" s="16"/>
      <c r="P60" s="16"/>
      <c r="Q60" s="16"/>
      <c r="R60" s="34"/>
    </row>
    <row r="61" spans="1:18">
      <c r="A61" s="278"/>
      <c r="B61" s="49"/>
      <c r="C61" s="49"/>
      <c r="D61" s="49"/>
      <c r="E61" s="49"/>
      <c r="F61" s="49"/>
      <c r="G61" s="49"/>
      <c r="H61" s="49"/>
      <c r="I61" s="49"/>
      <c r="J61" s="108"/>
      <c r="K61" s="16"/>
      <c r="L61" s="16"/>
      <c r="M61" s="16"/>
      <c r="N61" s="16"/>
      <c r="O61" s="16"/>
      <c r="P61" s="16"/>
      <c r="Q61" s="16"/>
      <c r="R61" s="34"/>
    </row>
    <row r="62" spans="1:18">
      <c r="A62" s="278"/>
      <c r="B62" s="49"/>
      <c r="C62" s="49"/>
      <c r="D62" s="49"/>
      <c r="E62" s="49"/>
      <c r="F62" s="49"/>
      <c r="G62" s="49"/>
      <c r="H62" s="49"/>
      <c r="I62" s="49"/>
      <c r="J62" s="108"/>
      <c r="K62" s="16"/>
      <c r="L62" s="16"/>
      <c r="M62" s="16"/>
      <c r="N62" s="16"/>
      <c r="O62" s="16"/>
      <c r="P62" s="16"/>
      <c r="Q62" s="16"/>
      <c r="R62" s="34"/>
    </row>
    <row r="63" spans="1:18">
      <c r="A63" s="278"/>
      <c r="B63" s="49"/>
      <c r="C63" s="49"/>
      <c r="D63" s="49"/>
      <c r="E63" s="49"/>
      <c r="F63" s="49"/>
      <c r="G63" s="49"/>
      <c r="H63" s="49"/>
      <c r="I63" s="49"/>
      <c r="J63" s="108"/>
      <c r="K63" s="16"/>
      <c r="L63" s="16"/>
      <c r="M63" s="16"/>
      <c r="N63" s="16"/>
      <c r="O63" s="16"/>
      <c r="P63" s="16"/>
      <c r="Q63" s="16"/>
      <c r="R63" s="34"/>
    </row>
    <row r="64" spans="1:18" ht="34.5" customHeight="1" thickBot="1">
      <c r="A64" s="278"/>
      <c r="B64" s="110"/>
      <c r="C64" s="110"/>
      <c r="D64" s="110"/>
      <c r="E64" s="110"/>
      <c r="F64" s="110"/>
      <c r="G64" s="110"/>
      <c r="H64" s="110"/>
      <c r="I64" s="110"/>
      <c r="J64" s="109"/>
      <c r="K64" s="16"/>
      <c r="L64" s="16"/>
      <c r="M64" s="16"/>
      <c r="N64" s="16"/>
      <c r="O64" s="16"/>
      <c r="P64" s="16"/>
      <c r="Q64" s="16"/>
      <c r="R64" s="34"/>
    </row>
    <row r="65" spans="1:18">
      <c r="A65" s="32"/>
      <c r="B65" s="16"/>
      <c r="C65" s="16"/>
      <c r="D65" s="16"/>
      <c r="E65" s="16"/>
      <c r="F65" s="16"/>
      <c r="G65" s="16"/>
      <c r="H65" s="16"/>
      <c r="I65" s="16"/>
      <c r="J65" s="16"/>
      <c r="K65" s="16"/>
      <c r="L65" s="16"/>
      <c r="M65" s="16"/>
      <c r="N65" s="16"/>
      <c r="O65" s="16"/>
      <c r="P65" s="16"/>
      <c r="Q65" s="16"/>
      <c r="R65" s="34"/>
    </row>
    <row r="66" spans="1:18">
      <c r="A66" s="32"/>
      <c r="B66" s="16"/>
      <c r="C66" s="16"/>
      <c r="D66" s="16"/>
      <c r="E66" s="16"/>
      <c r="F66" s="16"/>
      <c r="G66" s="16"/>
      <c r="H66" s="16"/>
      <c r="I66" s="16"/>
      <c r="J66" s="16"/>
      <c r="K66" s="16"/>
      <c r="L66" s="16"/>
      <c r="M66" s="16"/>
      <c r="N66" s="16"/>
      <c r="O66" s="16"/>
      <c r="P66" s="16"/>
      <c r="Q66" s="16"/>
      <c r="R66" s="34"/>
    </row>
    <row r="67" spans="1:18">
      <c r="A67" s="32"/>
      <c r="B67" s="16"/>
      <c r="C67" s="16"/>
      <c r="D67" s="16"/>
      <c r="E67" s="16"/>
      <c r="F67" s="16"/>
      <c r="G67" s="16"/>
      <c r="H67" s="16"/>
      <c r="I67" s="16"/>
      <c r="J67" s="16"/>
      <c r="K67" s="16"/>
      <c r="L67" s="16"/>
      <c r="M67" s="16"/>
      <c r="N67" s="16"/>
      <c r="O67" s="16"/>
      <c r="P67" s="16"/>
      <c r="Q67" s="16"/>
      <c r="R67" s="34"/>
    </row>
    <row r="68" spans="1:18">
      <c r="A68" s="32"/>
      <c r="B68" s="16"/>
      <c r="C68" s="16"/>
      <c r="D68" s="16"/>
      <c r="E68" s="16"/>
      <c r="F68" s="16"/>
      <c r="G68" s="16"/>
      <c r="H68" s="16"/>
      <c r="I68" s="16"/>
      <c r="J68" s="16"/>
      <c r="K68" s="16"/>
      <c r="L68" s="16"/>
      <c r="M68" s="16"/>
      <c r="N68" s="16"/>
      <c r="O68" s="16"/>
      <c r="P68" s="16"/>
      <c r="Q68" s="16"/>
      <c r="R68" s="34"/>
    </row>
    <row r="69" spans="1:18">
      <c r="A69" s="32"/>
      <c r="B69" s="16"/>
      <c r="C69" s="16"/>
      <c r="D69" s="16"/>
      <c r="E69" s="16"/>
      <c r="F69" s="16"/>
      <c r="G69" s="16"/>
      <c r="H69" s="16"/>
      <c r="I69" s="16"/>
      <c r="J69" s="16"/>
      <c r="K69" s="16"/>
      <c r="L69" s="16"/>
      <c r="M69" s="16"/>
      <c r="N69" s="16"/>
      <c r="O69" s="16"/>
      <c r="P69" s="16"/>
      <c r="Q69" s="16"/>
      <c r="R69" s="34"/>
    </row>
    <row r="70" spans="1:18">
      <c r="A70" s="32"/>
      <c r="B70" s="16"/>
      <c r="C70" s="16"/>
      <c r="D70" s="16"/>
      <c r="E70" s="16"/>
      <c r="F70" s="16"/>
      <c r="G70" s="16"/>
      <c r="H70" s="16"/>
      <c r="I70" s="16"/>
      <c r="J70" s="16"/>
      <c r="K70" s="16"/>
      <c r="L70" s="16"/>
      <c r="M70" s="16"/>
      <c r="N70" s="16"/>
      <c r="O70" s="16"/>
      <c r="P70" s="16"/>
      <c r="Q70" s="16"/>
      <c r="R70" s="34"/>
    </row>
    <row r="71" spans="1:18">
      <c r="A71" s="32"/>
      <c r="B71" s="16"/>
      <c r="C71" s="16"/>
      <c r="D71" s="16"/>
      <c r="E71" s="16"/>
      <c r="F71" s="16"/>
      <c r="G71" s="16"/>
      <c r="H71" s="16"/>
      <c r="I71" s="16"/>
      <c r="J71" s="16"/>
      <c r="K71" s="16"/>
      <c r="L71" s="16"/>
      <c r="M71" s="16"/>
      <c r="N71" s="16"/>
      <c r="O71" s="16"/>
      <c r="P71" s="16"/>
      <c r="Q71" s="16"/>
      <c r="R71" s="34"/>
    </row>
    <row r="72" spans="1:18">
      <c r="A72" s="32"/>
      <c r="B72" s="16"/>
      <c r="C72" s="16"/>
      <c r="D72" s="16"/>
      <c r="E72" s="16"/>
      <c r="F72" s="16"/>
      <c r="G72" s="16"/>
      <c r="H72" s="16"/>
      <c r="I72" s="16"/>
      <c r="J72" s="16"/>
      <c r="K72" s="16"/>
      <c r="L72" s="16"/>
      <c r="M72" s="16"/>
      <c r="N72" s="16"/>
      <c r="O72" s="16"/>
      <c r="P72" s="16"/>
      <c r="Q72" s="16"/>
      <c r="R72" s="34"/>
    </row>
    <row r="73" spans="1:18">
      <c r="A73" s="32"/>
      <c r="B73" s="16"/>
      <c r="C73" s="16"/>
      <c r="D73" s="16"/>
      <c r="E73" s="16"/>
      <c r="F73" s="16"/>
      <c r="G73" s="16"/>
      <c r="H73" s="16"/>
      <c r="I73" s="16"/>
      <c r="J73" s="16"/>
      <c r="K73" s="16"/>
      <c r="L73" s="16"/>
      <c r="M73" s="16"/>
      <c r="N73" s="16"/>
      <c r="O73" s="16"/>
      <c r="P73" s="16"/>
      <c r="Q73" s="16"/>
      <c r="R73" s="34"/>
    </row>
    <row r="74" spans="1:18">
      <c r="A74" s="32"/>
      <c r="B74" s="16"/>
      <c r="C74" s="16"/>
      <c r="D74" s="16"/>
      <c r="E74" s="16"/>
      <c r="F74" s="16"/>
      <c r="G74" s="16"/>
      <c r="H74" s="16"/>
      <c r="I74" s="16"/>
      <c r="J74" s="16"/>
      <c r="K74" s="16"/>
      <c r="L74" s="16"/>
      <c r="M74" s="16"/>
      <c r="N74" s="16"/>
      <c r="O74" s="16"/>
      <c r="P74" s="16"/>
      <c r="Q74" s="16"/>
      <c r="R74" s="34"/>
    </row>
    <row r="75" spans="1:18">
      <c r="A75" s="32"/>
      <c r="B75" s="16"/>
      <c r="C75" s="16"/>
      <c r="D75" s="16"/>
      <c r="E75" s="16"/>
      <c r="F75" s="16"/>
      <c r="G75" s="16"/>
      <c r="H75" s="16"/>
      <c r="I75" s="16"/>
      <c r="J75" s="16"/>
      <c r="K75" s="16"/>
      <c r="L75" s="16"/>
      <c r="M75" s="16"/>
      <c r="N75" s="16"/>
      <c r="O75" s="16"/>
      <c r="P75" s="16"/>
      <c r="Q75" s="16"/>
      <c r="R75" s="34"/>
    </row>
    <row r="76" spans="1:18">
      <c r="A76" s="32"/>
      <c r="B76" s="16"/>
      <c r="C76" s="16"/>
      <c r="D76" s="16"/>
      <c r="E76" s="16"/>
      <c r="F76" s="16"/>
      <c r="G76" s="16"/>
      <c r="H76" s="16"/>
      <c r="I76" s="16"/>
      <c r="J76" s="16"/>
      <c r="K76" s="16"/>
      <c r="L76" s="16"/>
      <c r="M76" s="16"/>
      <c r="N76" s="16"/>
      <c r="O76" s="16"/>
      <c r="P76" s="16"/>
      <c r="Q76" s="16"/>
      <c r="R76" s="34"/>
    </row>
    <row r="77" spans="1:18">
      <c r="A77" s="32"/>
      <c r="B77" s="16"/>
      <c r="C77" s="16"/>
      <c r="D77" s="16"/>
      <c r="E77" s="16"/>
      <c r="F77" s="16"/>
      <c r="G77" s="16"/>
      <c r="H77" s="16"/>
      <c r="I77" s="16"/>
      <c r="J77" s="16"/>
      <c r="K77" s="16"/>
      <c r="L77" s="16"/>
      <c r="M77" s="16"/>
      <c r="N77" s="16"/>
      <c r="O77" s="16"/>
      <c r="P77" s="16"/>
      <c r="Q77" s="16"/>
      <c r="R77" s="34"/>
    </row>
    <row r="78" spans="1:18">
      <c r="A78" s="32"/>
      <c r="B78" s="16"/>
      <c r="C78" s="16"/>
      <c r="D78" s="16"/>
      <c r="E78" s="16"/>
      <c r="F78" s="16"/>
      <c r="G78" s="16"/>
      <c r="H78" s="16"/>
      <c r="I78" s="16"/>
      <c r="J78" s="16"/>
      <c r="K78" s="16"/>
      <c r="L78" s="16"/>
      <c r="M78" s="16"/>
      <c r="N78" s="16"/>
      <c r="O78" s="16"/>
      <c r="P78" s="16"/>
      <c r="Q78" s="16"/>
      <c r="R78" s="34"/>
    </row>
    <row r="79" spans="1:18">
      <c r="A79" s="32"/>
      <c r="B79" s="16"/>
      <c r="C79" s="16"/>
      <c r="D79" s="16"/>
      <c r="E79" s="16"/>
      <c r="F79" s="16"/>
      <c r="G79" s="16"/>
      <c r="H79" s="16"/>
      <c r="I79" s="16"/>
      <c r="J79" s="16"/>
      <c r="K79" s="16"/>
      <c r="L79" s="16"/>
      <c r="M79" s="16"/>
      <c r="N79" s="16"/>
      <c r="O79" s="16"/>
      <c r="P79" s="16"/>
      <c r="Q79" s="16"/>
      <c r="R79" s="34"/>
    </row>
    <row r="80" spans="1:18">
      <c r="A80" s="32"/>
      <c r="B80" s="16"/>
      <c r="C80" s="16"/>
      <c r="D80" s="16"/>
      <c r="E80" s="16"/>
      <c r="F80" s="16"/>
      <c r="G80" s="16"/>
      <c r="H80" s="16"/>
      <c r="I80" s="16"/>
      <c r="J80" s="16"/>
      <c r="K80" s="16"/>
      <c r="L80" s="16"/>
      <c r="M80" s="16"/>
      <c r="N80" s="16"/>
      <c r="O80" s="16"/>
      <c r="P80" s="16"/>
      <c r="Q80" s="16"/>
      <c r="R80" s="34"/>
    </row>
    <row r="81" spans="1:18">
      <c r="A81" s="32"/>
      <c r="B81" s="16"/>
      <c r="C81" s="16"/>
      <c r="D81" s="16"/>
      <c r="E81" s="16"/>
      <c r="F81" s="16"/>
      <c r="G81" s="16"/>
      <c r="H81" s="16"/>
      <c r="I81" s="16"/>
      <c r="J81" s="16"/>
      <c r="K81" s="16"/>
      <c r="L81" s="16"/>
      <c r="M81" s="16"/>
      <c r="N81" s="16"/>
      <c r="O81" s="16"/>
      <c r="P81" s="16"/>
      <c r="Q81" s="16"/>
      <c r="R81" s="34"/>
    </row>
    <row r="82" spans="1:18">
      <c r="A82" s="32"/>
      <c r="B82" s="16"/>
      <c r="C82" s="16"/>
      <c r="D82" s="16"/>
      <c r="E82" s="16"/>
      <c r="F82" s="16"/>
      <c r="G82" s="16"/>
      <c r="H82" s="16"/>
      <c r="I82" s="16"/>
      <c r="J82" s="16"/>
      <c r="K82" s="16"/>
      <c r="L82" s="16"/>
      <c r="M82" s="16"/>
      <c r="N82" s="16"/>
      <c r="O82" s="16"/>
      <c r="P82" s="16"/>
      <c r="Q82" s="16"/>
      <c r="R82" s="34"/>
    </row>
    <row r="83" spans="1:18">
      <c r="A83" s="32"/>
      <c r="B83" s="16"/>
      <c r="C83" s="16"/>
      <c r="D83" s="16"/>
      <c r="E83" s="16"/>
      <c r="F83" s="16"/>
      <c r="G83" s="16"/>
      <c r="H83" s="16"/>
      <c r="I83" s="16"/>
      <c r="J83" s="16"/>
      <c r="K83" s="16"/>
      <c r="L83" s="16"/>
      <c r="M83" s="16"/>
      <c r="N83" s="16"/>
      <c r="O83" s="16"/>
      <c r="P83" s="16"/>
      <c r="Q83" s="16"/>
      <c r="R83" s="34"/>
    </row>
    <row r="84" spans="1:18">
      <c r="A84" s="32"/>
      <c r="B84" s="16"/>
      <c r="C84" s="16"/>
      <c r="D84" s="16"/>
      <c r="E84" s="16"/>
      <c r="F84" s="16"/>
      <c r="G84" s="16"/>
      <c r="H84" s="16"/>
      <c r="I84" s="16"/>
      <c r="J84" s="16"/>
      <c r="K84" s="16"/>
      <c r="L84" s="16"/>
      <c r="M84" s="16"/>
      <c r="N84" s="16"/>
      <c r="O84" s="16"/>
      <c r="P84" s="16"/>
      <c r="Q84" s="16"/>
      <c r="R84" s="34"/>
    </row>
    <row r="85" spans="1:18">
      <c r="A85" s="32"/>
      <c r="B85" s="16"/>
      <c r="C85" s="16"/>
      <c r="D85" s="16"/>
      <c r="E85" s="16"/>
      <c r="F85" s="16"/>
      <c r="G85" s="16"/>
      <c r="H85" s="16"/>
      <c r="I85" s="16"/>
      <c r="J85" s="16"/>
      <c r="K85" s="16"/>
      <c r="L85" s="16"/>
      <c r="M85" s="16"/>
      <c r="N85" s="16"/>
      <c r="O85" s="16"/>
      <c r="P85" s="16"/>
      <c r="Q85" s="16"/>
      <c r="R85" s="34"/>
    </row>
    <row r="86" spans="1:18">
      <c r="A86" s="32"/>
      <c r="B86" s="16"/>
      <c r="C86" s="16"/>
      <c r="D86" s="16"/>
      <c r="E86" s="16"/>
      <c r="F86" s="16"/>
      <c r="G86" s="16"/>
      <c r="H86" s="16"/>
      <c r="I86" s="16"/>
      <c r="J86" s="16"/>
      <c r="K86" s="16"/>
      <c r="L86" s="16"/>
      <c r="M86" s="16"/>
      <c r="N86" s="16"/>
      <c r="O86" s="16"/>
      <c r="P86" s="16"/>
      <c r="Q86" s="16"/>
      <c r="R86" s="34"/>
    </row>
    <row r="87" spans="1:18">
      <c r="A87" s="32"/>
      <c r="B87" s="16"/>
      <c r="C87" s="16"/>
      <c r="D87" s="16"/>
      <c r="E87" s="16"/>
      <c r="F87" s="16"/>
      <c r="G87" s="16"/>
      <c r="H87" s="16"/>
      <c r="I87" s="16"/>
      <c r="J87" s="16"/>
      <c r="K87" s="16"/>
      <c r="L87" s="16"/>
      <c r="M87" s="16"/>
      <c r="N87" s="16"/>
      <c r="O87" s="16"/>
      <c r="P87" s="16"/>
      <c r="Q87" s="16"/>
      <c r="R87" s="34"/>
    </row>
    <row r="88" spans="1:18">
      <c r="A88" s="32"/>
      <c r="B88" s="16"/>
      <c r="C88" s="16"/>
      <c r="D88" s="16"/>
      <c r="E88" s="16"/>
      <c r="F88" s="16"/>
      <c r="G88" s="16"/>
      <c r="H88" s="16"/>
      <c r="I88" s="16"/>
      <c r="J88" s="16"/>
      <c r="K88" s="16"/>
      <c r="L88" s="16"/>
      <c r="M88" s="16"/>
      <c r="N88" s="16"/>
      <c r="O88" s="16"/>
      <c r="P88" s="16"/>
      <c r="Q88" s="16"/>
      <c r="R88" s="34"/>
    </row>
    <row r="89" spans="1:18">
      <c r="A89" s="32"/>
      <c r="B89" s="16"/>
      <c r="C89" s="16"/>
      <c r="D89" s="16"/>
      <c r="E89" s="16"/>
      <c r="F89" s="16"/>
      <c r="G89" s="16"/>
      <c r="H89" s="16"/>
      <c r="I89" s="16"/>
      <c r="J89" s="16"/>
      <c r="K89" s="16"/>
      <c r="L89" s="16"/>
      <c r="M89" s="16"/>
      <c r="N89" s="16"/>
      <c r="O89" s="16"/>
      <c r="P89" s="16"/>
      <c r="Q89" s="16"/>
      <c r="R89" s="34"/>
    </row>
    <row r="90" spans="1:18">
      <c r="A90" s="32"/>
      <c r="B90" s="16"/>
      <c r="C90" s="16"/>
      <c r="D90" s="16"/>
      <c r="E90" s="16"/>
      <c r="F90" s="16"/>
      <c r="G90" s="16"/>
      <c r="H90" s="16"/>
      <c r="I90" s="16"/>
      <c r="J90" s="16"/>
      <c r="K90" s="16"/>
      <c r="L90" s="16"/>
      <c r="M90" s="16"/>
      <c r="N90" s="16"/>
      <c r="O90" s="16"/>
      <c r="P90" s="16"/>
      <c r="Q90" s="16"/>
      <c r="R90" s="34"/>
    </row>
    <row r="91" spans="1:18">
      <c r="A91" s="32"/>
      <c r="B91" s="16"/>
      <c r="C91" s="16"/>
      <c r="D91" s="16"/>
      <c r="E91" s="16"/>
      <c r="F91" s="16"/>
      <c r="G91" s="16"/>
      <c r="H91" s="16"/>
      <c r="I91" s="16"/>
      <c r="J91" s="16"/>
      <c r="K91" s="16"/>
      <c r="L91" s="16"/>
      <c r="M91" s="16"/>
      <c r="N91" s="16"/>
      <c r="O91" s="16"/>
      <c r="P91" s="16"/>
      <c r="Q91" s="16"/>
      <c r="R91" s="34"/>
    </row>
    <row r="92" spans="1:18">
      <c r="A92" s="32"/>
      <c r="B92" s="16"/>
      <c r="C92" s="16"/>
      <c r="D92" s="16"/>
      <c r="E92" s="16"/>
      <c r="F92" s="16"/>
      <c r="G92" s="16"/>
      <c r="H92" s="16"/>
      <c r="I92" s="16"/>
      <c r="J92" s="16"/>
      <c r="K92" s="16"/>
      <c r="L92" s="16"/>
      <c r="M92" s="16"/>
      <c r="N92" s="16"/>
      <c r="O92" s="16"/>
      <c r="P92" s="16"/>
      <c r="Q92" s="16"/>
      <c r="R92" s="34"/>
    </row>
    <row r="93" spans="1:18">
      <c r="A93" s="32"/>
      <c r="B93" s="16"/>
      <c r="C93" s="16"/>
      <c r="D93" s="16"/>
      <c r="E93" s="16"/>
      <c r="F93" s="16"/>
      <c r="G93" s="16"/>
      <c r="H93" s="16"/>
      <c r="I93" s="16"/>
      <c r="J93" s="16"/>
      <c r="K93" s="16"/>
      <c r="L93" s="16"/>
      <c r="M93" s="16"/>
      <c r="N93" s="16"/>
      <c r="O93" s="16"/>
      <c r="P93" s="16"/>
      <c r="Q93" s="16"/>
      <c r="R93" s="34"/>
    </row>
    <row r="94" spans="1:18">
      <c r="A94" s="32"/>
      <c r="B94" s="16"/>
      <c r="C94" s="16"/>
      <c r="D94" s="16"/>
      <c r="E94" s="16"/>
      <c r="F94" s="16"/>
      <c r="G94" s="16"/>
      <c r="H94" s="16"/>
      <c r="I94" s="16"/>
      <c r="J94" s="16"/>
      <c r="K94" s="16"/>
      <c r="L94" s="16"/>
      <c r="M94" s="16"/>
      <c r="N94" s="16"/>
      <c r="O94" s="16"/>
      <c r="P94" s="16"/>
      <c r="Q94" s="16"/>
      <c r="R94" s="34"/>
    </row>
    <row r="95" spans="1:18">
      <c r="A95" s="32"/>
      <c r="B95" s="16"/>
      <c r="C95" s="16"/>
      <c r="D95" s="16"/>
      <c r="E95" s="16"/>
      <c r="F95" s="16"/>
      <c r="G95" s="16"/>
      <c r="H95" s="16"/>
      <c r="I95" s="16"/>
      <c r="J95" s="16"/>
      <c r="K95" s="16"/>
      <c r="L95" s="16"/>
      <c r="M95" s="16"/>
      <c r="N95" s="16"/>
      <c r="O95" s="16"/>
      <c r="P95" s="16"/>
      <c r="Q95" s="16"/>
      <c r="R95" s="34"/>
    </row>
    <row r="96" spans="1:18">
      <c r="A96" s="32"/>
      <c r="B96" s="16"/>
      <c r="C96" s="16"/>
      <c r="D96" s="16"/>
      <c r="E96" s="16"/>
      <c r="F96" s="16"/>
      <c r="G96" s="16"/>
      <c r="H96" s="16"/>
      <c r="I96" s="16"/>
      <c r="J96" s="16"/>
      <c r="K96" s="16"/>
      <c r="L96" s="16"/>
      <c r="M96" s="16"/>
      <c r="N96" s="16"/>
      <c r="O96" s="16"/>
      <c r="P96" s="16"/>
      <c r="Q96" s="16"/>
      <c r="R96" s="34"/>
    </row>
    <row r="97" spans="1:18">
      <c r="A97" s="32"/>
      <c r="B97" s="16"/>
      <c r="C97" s="16"/>
      <c r="D97" s="16"/>
      <c r="E97" s="16"/>
      <c r="F97" s="16"/>
      <c r="G97" s="16"/>
      <c r="H97" s="16"/>
      <c r="I97" s="16"/>
      <c r="J97" s="16"/>
      <c r="K97" s="16"/>
      <c r="L97" s="16"/>
      <c r="M97" s="16"/>
      <c r="N97" s="16"/>
      <c r="O97" s="16"/>
      <c r="P97" s="16"/>
      <c r="Q97" s="16"/>
      <c r="R97" s="34"/>
    </row>
    <row r="98" spans="1:18">
      <c r="A98" s="32"/>
      <c r="B98" s="16"/>
      <c r="C98" s="16"/>
      <c r="D98" s="16"/>
      <c r="E98" s="16"/>
      <c r="F98" s="16"/>
      <c r="G98" s="16"/>
      <c r="H98" s="16"/>
      <c r="I98" s="16"/>
      <c r="J98" s="16"/>
      <c r="K98" s="16"/>
      <c r="L98" s="16"/>
      <c r="M98" s="16"/>
      <c r="N98" s="16"/>
      <c r="O98" s="16"/>
      <c r="P98" s="16"/>
      <c r="Q98" s="16"/>
      <c r="R98" s="34"/>
    </row>
    <row r="99" spans="1:18">
      <c r="A99" s="32"/>
      <c r="B99" s="16"/>
      <c r="C99" s="16"/>
      <c r="D99" s="16"/>
      <c r="E99" s="16"/>
      <c r="F99" s="16"/>
      <c r="G99" s="16"/>
      <c r="H99" s="16"/>
      <c r="I99" s="16"/>
      <c r="J99" s="16"/>
      <c r="K99" s="16"/>
      <c r="L99" s="16"/>
      <c r="M99" s="16"/>
      <c r="N99" s="16"/>
      <c r="O99" s="16"/>
      <c r="P99" s="16"/>
      <c r="Q99" s="16"/>
      <c r="R99" s="34"/>
    </row>
    <row r="100" spans="1:18">
      <c r="A100" s="32"/>
      <c r="B100" s="16"/>
      <c r="C100" s="16"/>
      <c r="D100" s="16"/>
      <c r="E100" s="16"/>
      <c r="F100" s="16"/>
      <c r="G100" s="16"/>
      <c r="H100" s="16"/>
      <c r="I100" s="16"/>
      <c r="J100" s="16"/>
      <c r="K100" s="16"/>
      <c r="L100" s="16"/>
      <c r="M100" s="16"/>
      <c r="N100" s="16"/>
      <c r="O100" s="16"/>
      <c r="P100" s="16"/>
      <c r="Q100" s="16"/>
      <c r="R100" s="34"/>
    </row>
    <row r="101" spans="1:18">
      <c r="A101" s="32"/>
      <c r="B101" s="16"/>
      <c r="C101" s="16"/>
      <c r="D101" s="16"/>
      <c r="E101" s="16"/>
      <c r="F101" s="16"/>
      <c r="G101" s="16"/>
      <c r="H101" s="16"/>
      <c r="I101" s="16"/>
      <c r="J101" s="16"/>
      <c r="K101" s="16"/>
      <c r="L101" s="16"/>
      <c r="M101" s="16"/>
      <c r="N101" s="16"/>
      <c r="O101" s="16"/>
      <c r="P101" s="16"/>
      <c r="Q101" s="16"/>
      <c r="R101" s="34"/>
    </row>
    <row r="102" spans="1:18">
      <c r="A102" s="32"/>
      <c r="B102" s="16"/>
      <c r="C102" s="16"/>
      <c r="D102" s="16"/>
      <c r="E102" s="16"/>
      <c r="F102" s="16"/>
      <c r="G102" s="16"/>
      <c r="H102" s="16"/>
      <c r="I102" s="16"/>
      <c r="J102" s="16"/>
      <c r="K102" s="16"/>
      <c r="L102" s="16"/>
      <c r="M102" s="16"/>
      <c r="N102" s="16"/>
      <c r="O102" s="16"/>
      <c r="P102" s="16"/>
      <c r="Q102" s="16"/>
      <c r="R102" s="34"/>
    </row>
    <row r="103" spans="1:18">
      <c r="A103" s="32"/>
      <c r="B103" s="16"/>
      <c r="C103" s="16"/>
      <c r="D103" s="16"/>
      <c r="E103" s="16"/>
      <c r="F103" s="16"/>
      <c r="G103" s="16"/>
      <c r="H103" s="16"/>
      <c r="I103" s="16"/>
      <c r="J103" s="16"/>
      <c r="K103" s="16"/>
      <c r="L103" s="16"/>
      <c r="M103" s="16"/>
      <c r="N103" s="16"/>
      <c r="O103" s="16"/>
      <c r="P103" s="16"/>
      <c r="Q103" s="16"/>
      <c r="R103" s="34"/>
    </row>
    <row r="104" spans="1:18">
      <c r="A104" s="32"/>
      <c r="B104" s="16"/>
      <c r="C104" s="16"/>
      <c r="D104" s="16"/>
      <c r="E104" s="16"/>
      <c r="F104" s="16"/>
      <c r="G104" s="16"/>
      <c r="H104" s="16"/>
      <c r="I104" s="16"/>
      <c r="J104" s="16"/>
      <c r="K104" s="16"/>
      <c r="L104" s="16"/>
      <c r="M104" s="16"/>
      <c r="N104" s="16"/>
      <c r="O104" s="16"/>
      <c r="P104" s="16"/>
      <c r="Q104" s="16"/>
      <c r="R104" s="34"/>
    </row>
    <row r="105" spans="1:18">
      <c r="A105" s="32"/>
      <c r="B105" s="16"/>
      <c r="C105" s="16"/>
      <c r="D105" s="16"/>
      <c r="E105" s="16"/>
      <c r="F105" s="16"/>
      <c r="G105" s="16"/>
      <c r="H105" s="16"/>
      <c r="I105" s="16"/>
      <c r="J105" s="16"/>
      <c r="K105" s="16"/>
      <c r="L105" s="16"/>
      <c r="M105" s="16"/>
      <c r="N105" s="16"/>
      <c r="O105" s="16"/>
      <c r="P105" s="16"/>
      <c r="Q105" s="16"/>
      <c r="R105" s="34"/>
    </row>
    <row r="106" spans="1:18">
      <c r="A106" s="32"/>
      <c r="B106" s="16"/>
      <c r="C106" s="16"/>
      <c r="D106" s="16"/>
      <c r="E106" s="16"/>
      <c r="F106" s="16"/>
      <c r="G106" s="16"/>
      <c r="H106" s="16"/>
      <c r="I106" s="16"/>
      <c r="J106" s="16"/>
      <c r="K106" s="16"/>
      <c r="L106" s="16"/>
      <c r="M106" s="16"/>
      <c r="N106" s="16"/>
      <c r="O106" s="16"/>
      <c r="P106" s="16"/>
      <c r="Q106" s="16"/>
      <c r="R106" s="34"/>
    </row>
    <row r="107" spans="1:18">
      <c r="A107" s="32"/>
      <c r="B107" s="16"/>
      <c r="C107" s="16"/>
      <c r="D107" s="16"/>
      <c r="E107" s="16"/>
      <c r="F107" s="16"/>
      <c r="G107" s="16"/>
      <c r="H107" s="16"/>
      <c r="I107" s="16"/>
      <c r="J107" s="16"/>
      <c r="K107" s="16"/>
      <c r="L107" s="16"/>
      <c r="M107" s="16"/>
      <c r="N107" s="16"/>
      <c r="O107" s="16"/>
      <c r="P107" s="16"/>
      <c r="Q107" s="16"/>
      <c r="R107" s="34"/>
    </row>
    <row r="108" spans="1:18">
      <c r="A108" s="32"/>
      <c r="B108" s="16"/>
      <c r="C108" s="16"/>
      <c r="D108" s="16"/>
      <c r="E108" s="16"/>
      <c r="F108" s="16"/>
      <c r="G108" s="16"/>
      <c r="H108" s="16"/>
      <c r="I108" s="16"/>
      <c r="J108" s="16"/>
      <c r="K108" s="16"/>
      <c r="L108" s="16"/>
      <c r="M108" s="16"/>
      <c r="N108" s="16"/>
      <c r="O108" s="16"/>
      <c r="P108" s="16"/>
      <c r="Q108" s="16"/>
      <c r="R108" s="34"/>
    </row>
    <row r="109" spans="1:18">
      <c r="A109" s="32"/>
      <c r="B109" s="16"/>
      <c r="C109" s="16"/>
      <c r="D109" s="16"/>
      <c r="E109" s="16"/>
      <c r="F109" s="16"/>
      <c r="G109" s="16"/>
      <c r="H109" s="16"/>
      <c r="I109" s="16"/>
      <c r="J109" s="16"/>
      <c r="K109" s="16"/>
      <c r="L109" s="16"/>
      <c r="M109" s="16"/>
      <c r="N109" s="16"/>
      <c r="O109" s="16"/>
      <c r="P109" s="16"/>
      <c r="Q109" s="16"/>
      <c r="R109" s="34"/>
    </row>
    <row r="110" spans="1:18">
      <c r="A110" s="32"/>
      <c r="B110" s="16"/>
      <c r="C110" s="16"/>
      <c r="D110" s="16"/>
      <c r="E110" s="16"/>
      <c r="F110" s="16"/>
      <c r="G110" s="16"/>
      <c r="H110" s="16"/>
      <c r="I110" s="16"/>
      <c r="J110" s="16"/>
      <c r="K110" s="16"/>
      <c r="L110" s="16"/>
      <c r="M110" s="16"/>
      <c r="N110" s="16"/>
      <c r="O110" s="16"/>
      <c r="P110" s="16"/>
      <c r="Q110" s="16"/>
      <c r="R110" s="34"/>
    </row>
    <row r="111" spans="1:18">
      <c r="A111" s="32"/>
      <c r="B111" s="16"/>
      <c r="C111" s="16"/>
      <c r="D111" s="16"/>
      <c r="E111" s="16"/>
      <c r="F111" s="16"/>
      <c r="G111" s="16"/>
      <c r="H111" s="16"/>
      <c r="I111" s="16"/>
      <c r="J111" s="16"/>
      <c r="K111" s="16"/>
      <c r="L111" s="16"/>
      <c r="M111" s="16"/>
      <c r="N111" s="16"/>
      <c r="O111" s="16"/>
      <c r="P111" s="16"/>
      <c r="Q111" s="16"/>
      <c r="R111" s="34"/>
    </row>
    <row r="112" spans="1:18">
      <c r="A112" s="32"/>
      <c r="B112" s="16"/>
      <c r="C112" s="16"/>
      <c r="D112" s="16"/>
      <c r="E112" s="16"/>
      <c r="F112" s="16"/>
      <c r="G112" s="16"/>
      <c r="H112" s="16"/>
      <c r="I112" s="16"/>
      <c r="J112" s="16"/>
      <c r="K112" s="16"/>
      <c r="L112" s="16"/>
      <c r="M112" s="16"/>
      <c r="N112" s="16"/>
      <c r="O112" s="16"/>
      <c r="P112" s="16"/>
      <c r="Q112" s="16"/>
      <c r="R112" s="34"/>
    </row>
    <row r="113" spans="1:18">
      <c r="A113" s="32"/>
      <c r="B113" s="16"/>
      <c r="C113" s="16"/>
      <c r="D113" s="16"/>
      <c r="E113" s="16"/>
      <c r="F113" s="16"/>
      <c r="G113" s="16"/>
      <c r="H113" s="16"/>
      <c r="I113" s="16"/>
      <c r="J113" s="16"/>
      <c r="K113" s="16"/>
      <c r="L113" s="16"/>
      <c r="M113" s="16"/>
      <c r="N113" s="16"/>
      <c r="O113" s="16"/>
      <c r="P113" s="16"/>
      <c r="Q113" s="16"/>
      <c r="R113" s="34"/>
    </row>
    <row r="114" spans="1:18">
      <c r="A114" s="32"/>
      <c r="B114" s="16"/>
      <c r="C114" s="16"/>
      <c r="D114" s="16"/>
      <c r="E114" s="16"/>
      <c r="F114" s="16"/>
      <c r="G114" s="16"/>
      <c r="H114" s="16"/>
      <c r="I114" s="16"/>
      <c r="J114" s="16"/>
      <c r="K114" s="16"/>
      <c r="L114" s="16"/>
      <c r="M114" s="16"/>
      <c r="N114" s="16"/>
      <c r="O114" s="16"/>
      <c r="P114" s="16"/>
      <c r="Q114" s="16"/>
      <c r="R114" s="34"/>
    </row>
    <row r="115" spans="1:18">
      <c r="A115" s="32"/>
      <c r="B115" s="16"/>
      <c r="C115" s="16"/>
      <c r="D115" s="16"/>
      <c r="E115" s="16"/>
      <c r="F115" s="16"/>
      <c r="G115" s="16"/>
      <c r="H115" s="16"/>
      <c r="I115" s="16"/>
      <c r="J115" s="16"/>
      <c r="K115" s="16"/>
      <c r="L115" s="16"/>
      <c r="M115" s="16"/>
      <c r="N115" s="16"/>
      <c r="O115" s="16"/>
      <c r="P115" s="16"/>
      <c r="Q115" s="16"/>
      <c r="R115" s="34"/>
    </row>
    <row r="116" spans="1:18" ht="15.75" thickBot="1">
      <c r="A116" s="193"/>
      <c r="B116" s="35"/>
      <c r="C116" s="35"/>
      <c r="D116" s="35"/>
      <c r="E116" s="35"/>
      <c r="F116" s="35"/>
      <c r="G116" s="35"/>
      <c r="H116" s="35"/>
      <c r="I116" s="35"/>
      <c r="J116" s="35"/>
      <c r="K116" s="35"/>
      <c r="L116" s="35"/>
      <c r="M116" s="35"/>
      <c r="N116" s="35"/>
      <c r="O116" s="35"/>
      <c r="P116" s="35"/>
      <c r="Q116" s="35"/>
      <c r="R116" s="36"/>
    </row>
    <row r="117" spans="1:18" ht="15.75" thickTop="1">
      <c r="A117" s="143"/>
    </row>
  </sheetData>
  <sheetProtection algorithmName="SHA-512" hashValue="nsClMcVkNGbf5RbFE7CT9OJzrkbNi3V4qXsjdqrxaxSpCJmsihHR6CkM1PlwLfJKWnXrh8ZmQAIKyJlyy188Iw==" saltValue="+kgjoRwiav1rftT8vLf9LQ==" spinCount="100000" sheet="1" scenarios="1" formatCells="0" formatColumns="0" formatRows="0"/>
  <mergeCells count="9">
    <mergeCell ref="B21:F21"/>
    <mergeCell ref="C16:E16"/>
    <mergeCell ref="C18:E18"/>
    <mergeCell ref="C17:E17"/>
    <mergeCell ref="C5:I7"/>
    <mergeCell ref="C12:D12"/>
    <mergeCell ref="C13:D13"/>
    <mergeCell ref="C15:E15"/>
    <mergeCell ref="C14:D14"/>
  </mergeCells>
  <phoneticPr fontId="25" type="noConversion"/>
  <pageMargins left="0.7" right="0.7" top="0.75" bottom="0.75" header="0.3" footer="0.3"/>
  <pageSetup paperSize="9" orientation="portrait" horizontalDpi="4294967293" verticalDpi="0"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B82A9531-D129-4D5F-8FD5-9FAD143575DD}">
          <x14:formula1>
            <xm:f>Lists!$J$2:$J$3</xm:f>
          </x14:formula1>
          <xm:sqref>E12:E14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EA5DD9-42FB-4834-8AA0-52C157499624}">
  <sheetPr codeName="Sheet6">
    <tabColor theme="4"/>
  </sheetPr>
  <dimension ref="A1:T78"/>
  <sheetViews>
    <sheetView topLeftCell="A3" zoomScale="70" zoomScaleNormal="70" workbookViewId="0">
      <selection activeCell="F11" sqref="F11"/>
    </sheetView>
  </sheetViews>
  <sheetFormatPr defaultColWidth="9.140625" defaultRowHeight="15"/>
  <cols>
    <col min="1" max="1" width="9.140625" style="41"/>
    <col min="2" max="2" width="26.140625" style="41" customWidth="1"/>
    <col min="3" max="3" width="16.42578125" style="41" customWidth="1"/>
    <col min="4" max="4" width="15.42578125" style="41" customWidth="1"/>
    <col min="5" max="5" width="12.28515625" style="41" customWidth="1"/>
    <col min="6" max="6" width="16" style="41" customWidth="1"/>
    <col min="7" max="7" width="16.42578125" style="41" customWidth="1"/>
    <col min="8" max="8" width="16.28515625" style="41" customWidth="1"/>
    <col min="9" max="9" width="16.140625" style="41" customWidth="1"/>
    <col min="10" max="16384" width="9.140625" style="41"/>
  </cols>
  <sheetData>
    <row r="1" spans="1:15" ht="15.75" thickTop="1">
      <c r="A1" s="30"/>
      <c r="B1" s="31"/>
      <c r="C1" s="31"/>
      <c r="D1" s="31"/>
      <c r="E1" s="31"/>
      <c r="F1" s="31"/>
      <c r="G1" s="31"/>
      <c r="H1" s="31"/>
      <c r="I1" s="31"/>
      <c r="J1" s="31"/>
      <c r="K1" s="31"/>
      <c r="L1" s="31"/>
      <c r="M1" s="31"/>
      <c r="N1" s="31"/>
      <c r="O1" s="470"/>
    </row>
    <row r="2" spans="1:15" ht="18.75">
      <c r="A2" s="32"/>
      <c r="B2" s="27" t="s">
        <v>181</v>
      </c>
      <c r="C2" s="16"/>
      <c r="D2" s="16"/>
      <c r="E2" s="16"/>
      <c r="F2" s="16"/>
      <c r="G2" s="16"/>
      <c r="H2" s="16"/>
      <c r="I2" s="16"/>
      <c r="J2" s="16"/>
      <c r="K2" s="16"/>
      <c r="L2" s="16"/>
      <c r="M2" s="16"/>
      <c r="N2" s="16"/>
      <c r="O2" s="34"/>
    </row>
    <row r="3" spans="1:15" ht="15.75" thickBot="1">
      <c r="A3" s="32"/>
      <c r="B3" s="16"/>
      <c r="C3" s="16"/>
      <c r="D3" s="16"/>
      <c r="E3" s="16"/>
      <c r="F3" s="16"/>
      <c r="G3" s="16"/>
      <c r="H3" s="16"/>
      <c r="I3" s="16"/>
      <c r="J3" s="16"/>
      <c r="K3" s="16"/>
      <c r="L3" s="16"/>
      <c r="M3" s="16"/>
      <c r="N3" s="16"/>
      <c r="O3" s="34"/>
    </row>
    <row r="4" spans="1:15" ht="15" customHeight="1" thickTop="1">
      <c r="A4" s="32"/>
      <c r="B4" s="646" t="s">
        <v>182</v>
      </c>
      <c r="C4" s="647"/>
      <c r="D4" s="647"/>
      <c r="E4" s="647"/>
      <c r="F4" s="647"/>
      <c r="G4" s="647"/>
      <c r="H4" s="647"/>
      <c r="I4" s="647"/>
      <c r="J4" s="647"/>
      <c r="K4" s="648"/>
      <c r="L4" s="16"/>
      <c r="M4" s="16"/>
      <c r="N4" s="16"/>
      <c r="O4" s="34"/>
    </row>
    <row r="5" spans="1:15">
      <c r="A5" s="32"/>
      <c r="B5" s="649"/>
      <c r="C5" s="639"/>
      <c r="D5" s="639"/>
      <c r="E5" s="639"/>
      <c r="F5" s="639"/>
      <c r="G5" s="639"/>
      <c r="H5" s="639"/>
      <c r="I5" s="639"/>
      <c r="J5" s="639"/>
      <c r="K5" s="650"/>
      <c r="L5" s="16"/>
      <c r="M5" s="16"/>
      <c r="N5" s="16"/>
      <c r="O5" s="34"/>
    </row>
    <row r="6" spans="1:15" ht="35.25" customHeight="1" thickBot="1">
      <c r="A6" s="32"/>
      <c r="B6" s="651"/>
      <c r="C6" s="652"/>
      <c r="D6" s="652"/>
      <c r="E6" s="652"/>
      <c r="F6" s="652"/>
      <c r="G6" s="652"/>
      <c r="H6" s="652"/>
      <c r="I6" s="652"/>
      <c r="J6" s="652"/>
      <c r="K6" s="653"/>
      <c r="L6" s="16"/>
      <c r="M6" s="16"/>
      <c r="N6" s="16"/>
      <c r="O6" s="34"/>
    </row>
    <row r="7" spans="1:15" ht="15.75" thickTop="1">
      <c r="A7" s="32"/>
      <c r="B7" s="19"/>
      <c r="C7" s="19"/>
      <c r="D7" s="19"/>
      <c r="E7" s="19"/>
      <c r="F7" s="19"/>
      <c r="G7" s="19"/>
      <c r="H7" s="19"/>
      <c r="I7" s="19"/>
      <c r="J7" s="19"/>
      <c r="K7" s="19"/>
      <c r="L7" s="16"/>
      <c r="M7" s="16"/>
      <c r="N7" s="16"/>
      <c r="O7" s="34"/>
    </row>
    <row r="8" spans="1:15" ht="27.75" customHeight="1">
      <c r="A8" s="32"/>
      <c r="B8" s="413" t="s">
        <v>183</v>
      </c>
      <c r="C8" s="281"/>
      <c r="D8" s="280"/>
      <c r="E8" s="280"/>
      <c r="F8" s="280"/>
      <c r="G8" s="280"/>
      <c r="H8" s="281"/>
      <c r="I8" s="281"/>
      <c r="J8" s="281"/>
      <c r="K8" s="281"/>
      <c r="L8" s="16"/>
      <c r="M8" s="16"/>
      <c r="N8" s="16"/>
      <c r="O8" s="34"/>
    </row>
    <row r="9" spans="1:15" ht="27.75" customHeight="1" thickBot="1">
      <c r="A9" s="32"/>
      <c r="B9" s="312" t="s">
        <v>184</v>
      </c>
      <c r="C9" s="309"/>
      <c r="D9" s="309"/>
      <c r="E9" s="279"/>
      <c r="F9" s="279"/>
      <c r="G9" s="279"/>
      <c r="H9" s="309"/>
      <c r="I9" s="309"/>
      <c r="J9" s="281"/>
      <c r="K9" s="281"/>
      <c r="L9" s="16"/>
      <c r="M9" s="16"/>
      <c r="N9" s="16"/>
      <c r="O9" s="34"/>
    </row>
    <row r="10" spans="1:15" ht="44.25" customHeight="1" thickTop="1" thickBot="1">
      <c r="A10" s="465"/>
      <c r="B10" s="310" t="s">
        <v>185</v>
      </c>
      <c r="C10" s="282" t="s">
        <v>186</v>
      </c>
      <c r="D10" s="311" t="s">
        <v>187</v>
      </c>
      <c r="E10" s="311" t="s">
        <v>188</v>
      </c>
      <c r="F10" s="283" t="s">
        <v>189</v>
      </c>
      <c r="G10" s="655" t="s">
        <v>143</v>
      </c>
      <c r="H10" s="656"/>
      <c r="I10" s="657"/>
      <c r="J10" s="16"/>
      <c r="K10" s="16"/>
      <c r="L10" s="16"/>
      <c r="M10" s="16"/>
      <c r="N10" s="16"/>
      <c r="O10" s="34"/>
    </row>
    <row r="11" spans="1:15" ht="17.25" customHeight="1" thickTop="1" thickBot="1">
      <c r="A11" s="466"/>
      <c r="B11" s="487"/>
      <c r="C11" s="488"/>
      <c r="D11" s="489"/>
      <c r="E11" s="285" t="str">
        <f t="shared" ref="E11:E20" si="0">IF(D11="","",D11/$D$21)</f>
        <v/>
      </c>
      <c r="F11" s="286" t="str">
        <f>IF(D11="","",D11*Lists!$C$2)</f>
        <v/>
      </c>
      <c r="G11" s="658"/>
      <c r="H11" s="659"/>
      <c r="I11" s="660"/>
      <c r="J11" s="306"/>
      <c r="K11" s="306"/>
      <c r="L11" s="16"/>
      <c r="M11" s="16"/>
      <c r="N11" s="16"/>
      <c r="O11" s="34"/>
    </row>
    <row r="12" spans="1:15" ht="16.5" thickTop="1" thickBot="1">
      <c r="A12" s="466"/>
      <c r="B12" s="487"/>
      <c r="C12" s="488"/>
      <c r="D12" s="489"/>
      <c r="E12" s="285" t="str">
        <f t="shared" si="0"/>
        <v/>
      </c>
      <c r="F12" s="287" t="str">
        <f>IF(D12="","",D12*Lists!$C$2)</f>
        <v/>
      </c>
      <c r="G12" s="658"/>
      <c r="H12" s="659"/>
      <c r="I12" s="660"/>
      <c r="J12" s="306"/>
      <c r="K12" s="306"/>
      <c r="L12" s="16"/>
      <c r="M12" s="16"/>
      <c r="N12" s="16"/>
      <c r="O12" s="34"/>
    </row>
    <row r="13" spans="1:15" ht="16.5" thickTop="1" thickBot="1">
      <c r="A13" s="466"/>
      <c r="B13" s="490"/>
      <c r="C13" s="491"/>
      <c r="D13" s="492"/>
      <c r="E13" s="285" t="str">
        <f t="shared" si="0"/>
        <v/>
      </c>
      <c r="F13" s="287" t="str">
        <f>IF(D13="","",D13*Lists!$C$2)</f>
        <v/>
      </c>
      <c r="G13" s="658"/>
      <c r="H13" s="659"/>
      <c r="I13" s="660"/>
      <c r="J13" s="306"/>
      <c r="K13" s="306"/>
      <c r="L13" s="16"/>
      <c r="M13" s="16"/>
      <c r="N13" s="16"/>
      <c r="O13" s="34"/>
    </row>
    <row r="14" spans="1:15" ht="16.5" thickTop="1" thickBot="1">
      <c r="A14" s="466"/>
      <c r="B14" s="490"/>
      <c r="C14" s="491"/>
      <c r="D14" s="492"/>
      <c r="E14" s="285" t="str">
        <f t="shared" si="0"/>
        <v/>
      </c>
      <c r="F14" s="287" t="str">
        <f>IF(D14="","",D14*Lists!$C$2)</f>
        <v/>
      </c>
      <c r="G14" s="658"/>
      <c r="H14" s="659"/>
      <c r="I14" s="660"/>
      <c r="J14" s="306"/>
      <c r="K14" s="306"/>
      <c r="L14" s="16"/>
      <c r="M14" s="16"/>
      <c r="N14" s="16"/>
      <c r="O14" s="34"/>
    </row>
    <row r="15" spans="1:15" ht="16.5" thickTop="1" thickBot="1">
      <c r="A15" s="466"/>
      <c r="B15" s="490"/>
      <c r="C15" s="491"/>
      <c r="D15" s="492"/>
      <c r="E15" s="285" t="str">
        <f t="shared" si="0"/>
        <v/>
      </c>
      <c r="F15" s="287" t="str">
        <f>IF(D15="","",D15*Lists!$C$2)</f>
        <v/>
      </c>
      <c r="G15" s="658"/>
      <c r="H15" s="659"/>
      <c r="I15" s="660"/>
      <c r="J15" s="306"/>
      <c r="K15" s="306"/>
      <c r="L15" s="16"/>
      <c r="M15" s="16"/>
      <c r="N15" s="16"/>
      <c r="O15" s="34"/>
    </row>
    <row r="16" spans="1:15" ht="16.5" thickTop="1" thickBot="1">
      <c r="A16" s="466"/>
      <c r="B16" s="490"/>
      <c r="C16" s="491"/>
      <c r="D16" s="492"/>
      <c r="E16" s="285" t="str">
        <f t="shared" si="0"/>
        <v/>
      </c>
      <c r="F16" s="287" t="str">
        <f>IF(D16="","",D16*Lists!$C$2)</f>
        <v/>
      </c>
      <c r="G16" s="658"/>
      <c r="H16" s="659"/>
      <c r="I16" s="660"/>
      <c r="J16" s="306"/>
      <c r="K16" s="306"/>
      <c r="L16" s="16"/>
      <c r="M16" s="16"/>
      <c r="N16" s="16"/>
      <c r="O16" s="34"/>
    </row>
    <row r="17" spans="1:18" ht="16.5" thickTop="1" thickBot="1">
      <c r="A17" s="466"/>
      <c r="B17" s="493"/>
      <c r="C17" s="494"/>
      <c r="D17" s="495"/>
      <c r="E17" s="285" t="str">
        <f t="shared" si="0"/>
        <v/>
      </c>
      <c r="F17" s="287" t="str">
        <f>IF(D17="","",D17*Lists!$C$2)</f>
        <v/>
      </c>
      <c r="G17" s="658"/>
      <c r="H17" s="659"/>
      <c r="I17" s="660"/>
      <c r="J17" s="306"/>
      <c r="K17" s="306"/>
      <c r="L17" s="16"/>
      <c r="M17" s="16"/>
      <c r="N17" s="16"/>
      <c r="O17" s="34"/>
    </row>
    <row r="18" spans="1:18" ht="16.5" thickTop="1" thickBot="1">
      <c r="A18" s="466"/>
      <c r="B18" s="490"/>
      <c r="C18" s="491"/>
      <c r="D18" s="492"/>
      <c r="E18" s="285" t="str">
        <f t="shared" si="0"/>
        <v/>
      </c>
      <c r="F18" s="287" t="str">
        <f>IF(D18="","",D18*Lists!$C$2)</f>
        <v/>
      </c>
      <c r="G18" s="658"/>
      <c r="H18" s="659"/>
      <c r="I18" s="660"/>
      <c r="J18" s="306"/>
      <c r="K18" s="306"/>
      <c r="L18" s="16"/>
      <c r="M18" s="16"/>
      <c r="N18" s="16"/>
      <c r="O18" s="34"/>
    </row>
    <row r="19" spans="1:18" ht="16.5" thickTop="1" thickBot="1">
      <c r="A19" s="466"/>
      <c r="B19" s="490"/>
      <c r="C19" s="491"/>
      <c r="D19" s="492"/>
      <c r="E19" s="285" t="str">
        <f t="shared" si="0"/>
        <v/>
      </c>
      <c r="F19" s="287" t="str">
        <f>IF(D19="","",D19*Lists!$C$2)</f>
        <v/>
      </c>
      <c r="G19" s="658"/>
      <c r="H19" s="659"/>
      <c r="I19" s="660"/>
      <c r="J19" s="306"/>
      <c r="K19" s="306"/>
      <c r="L19" s="16"/>
      <c r="M19" s="16"/>
      <c r="N19" s="16"/>
      <c r="O19" s="34"/>
    </row>
    <row r="20" spans="1:18" ht="16.5" thickTop="1" thickBot="1">
      <c r="A20" s="466"/>
      <c r="B20" s="490"/>
      <c r="C20" s="491"/>
      <c r="D20" s="492"/>
      <c r="E20" s="285" t="str">
        <f t="shared" si="0"/>
        <v/>
      </c>
      <c r="F20" s="289" t="str">
        <f>IF(D20="","",D20*Lists!$C$2)</f>
        <v/>
      </c>
      <c r="G20" s="661"/>
      <c r="H20" s="662"/>
      <c r="I20" s="663"/>
      <c r="J20" s="306"/>
      <c r="K20" s="306"/>
      <c r="L20" s="16"/>
      <c r="M20" s="16"/>
      <c r="N20" s="16"/>
      <c r="O20" s="34"/>
    </row>
    <row r="21" spans="1:18" s="43" customFormat="1" ht="16.5" thickTop="1" thickBot="1">
      <c r="A21" s="467"/>
      <c r="B21" s="313" t="s">
        <v>119</v>
      </c>
      <c r="C21" s="314">
        <f t="shared" ref="C21:E21" si="1">SUM(C11:C20)</f>
        <v>0</v>
      </c>
      <c r="D21" s="315">
        <f t="shared" si="1"/>
        <v>0</v>
      </c>
      <c r="E21" s="316">
        <f t="shared" si="1"/>
        <v>0</v>
      </c>
      <c r="F21" s="317">
        <f t="shared" ref="F21" si="2">SUM(F11:F20)</f>
        <v>0</v>
      </c>
      <c r="G21" s="318"/>
      <c r="H21" s="319"/>
      <c r="I21" s="320"/>
      <c r="J21" s="654"/>
      <c r="K21" s="654"/>
      <c r="L21" s="17"/>
      <c r="M21" s="17"/>
      <c r="N21" s="17"/>
      <c r="O21" s="469"/>
      <c r="P21" s="41"/>
      <c r="Q21" s="41"/>
    </row>
    <row r="22" spans="1:18" s="43" customFormat="1" ht="15.75" thickTop="1">
      <c r="A22" s="467"/>
      <c r="B22" s="17"/>
      <c r="C22" s="17"/>
      <c r="D22" s="17"/>
      <c r="E22" s="17"/>
      <c r="F22" s="17"/>
      <c r="G22" s="17"/>
      <c r="H22" s="25"/>
      <c r="I22" s="17"/>
      <c r="J22" s="17"/>
      <c r="K22" s="17"/>
      <c r="L22" s="17"/>
      <c r="M22" s="17"/>
      <c r="N22" s="17"/>
      <c r="O22" s="469"/>
      <c r="P22" s="41"/>
      <c r="Q22" s="41"/>
    </row>
    <row r="23" spans="1:18">
      <c r="A23" s="32"/>
      <c r="B23" s="16"/>
      <c r="C23" s="16"/>
      <c r="D23" s="16"/>
      <c r="E23" s="16"/>
      <c r="F23" s="16"/>
      <c r="G23" s="16"/>
      <c r="H23" s="16"/>
      <c r="I23" s="16"/>
      <c r="J23" s="16"/>
      <c r="K23" s="16"/>
      <c r="L23" s="16"/>
      <c r="M23" s="16"/>
      <c r="N23" s="16"/>
      <c r="O23" s="34"/>
    </row>
    <row r="24" spans="1:18">
      <c r="A24" s="32"/>
      <c r="B24" s="328"/>
      <c r="C24" s="16"/>
      <c r="D24" s="16"/>
      <c r="E24" s="16"/>
      <c r="F24" s="16"/>
      <c r="G24" s="16"/>
      <c r="H24" s="16"/>
      <c r="I24" s="16"/>
      <c r="J24" s="16"/>
      <c r="K24" s="16"/>
      <c r="L24" s="16"/>
      <c r="M24" s="16"/>
      <c r="N24" s="16"/>
      <c r="O24" s="34"/>
      <c r="R24" s="43"/>
    </row>
    <row r="25" spans="1:18" ht="16.5" thickBot="1">
      <c r="A25" s="32"/>
      <c r="B25" s="312" t="s">
        <v>190</v>
      </c>
      <c r="C25" s="45"/>
      <c r="D25" s="45"/>
      <c r="E25" s="45"/>
      <c r="F25" s="45"/>
      <c r="G25" s="45"/>
      <c r="H25" s="45"/>
      <c r="I25" s="45"/>
      <c r="J25" s="45"/>
      <c r="K25" s="16"/>
      <c r="L25" s="16"/>
      <c r="M25" s="16"/>
      <c r="N25" s="16"/>
      <c r="O25" s="34"/>
      <c r="R25" s="43"/>
    </row>
    <row r="26" spans="1:18" ht="31.5" thickTop="1" thickBot="1">
      <c r="A26" s="465"/>
      <c r="B26" s="297" t="s">
        <v>191</v>
      </c>
      <c r="C26" s="293" t="s">
        <v>186</v>
      </c>
      <c r="D26" s="294" t="s">
        <v>187</v>
      </c>
      <c r="E26" s="295" t="s">
        <v>188</v>
      </c>
      <c r="F26" s="295" t="s">
        <v>146</v>
      </c>
      <c r="G26" s="295" t="s">
        <v>189</v>
      </c>
      <c r="H26" s="664" t="s">
        <v>143</v>
      </c>
      <c r="I26" s="665"/>
      <c r="J26" s="666"/>
      <c r="K26" s="210"/>
      <c r="L26" s="16"/>
      <c r="M26" s="16"/>
      <c r="N26" s="16"/>
      <c r="O26" s="34"/>
    </row>
    <row r="27" spans="1:18" ht="16.5" thickTop="1" thickBot="1">
      <c r="A27" s="465"/>
      <c r="B27" s="471"/>
      <c r="C27" s="478"/>
      <c r="D27" s="479"/>
      <c r="E27" s="290" t="str">
        <f>IF(D27="","",D27/$D$37)</f>
        <v/>
      </c>
      <c r="F27" s="484"/>
      <c r="G27" s="291" t="str">
        <f>IF(D27="","",VLOOKUP(F27,Lists!$B$2:$C$14,2,FALSE)*D27)</f>
        <v/>
      </c>
      <c r="H27" s="673"/>
      <c r="I27" s="674"/>
      <c r="J27" s="675"/>
      <c r="K27" s="307"/>
      <c r="L27" s="16"/>
      <c r="M27" s="16"/>
      <c r="N27" s="16"/>
      <c r="O27" s="34"/>
      <c r="P27" s="43"/>
      <c r="Q27" s="43"/>
    </row>
    <row r="28" spans="1:18" ht="16.5" thickTop="1" thickBot="1">
      <c r="A28" s="465"/>
      <c r="B28" s="471"/>
      <c r="C28" s="478"/>
      <c r="D28" s="479"/>
      <c r="E28" s="290" t="str">
        <f>IF(D28="","",D28/$D$37)</f>
        <v/>
      </c>
      <c r="F28" s="484"/>
      <c r="G28" s="292" t="str">
        <f>IF(D28="","",VLOOKUP(F28,Lists!$B$2:$C$14,2,FALSE)*D28)</f>
        <v/>
      </c>
      <c r="H28" s="667"/>
      <c r="I28" s="668"/>
      <c r="J28" s="669"/>
      <c r="K28" s="307"/>
      <c r="L28" s="16"/>
      <c r="M28" s="16"/>
      <c r="N28" s="16"/>
      <c r="O28" s="34"/>
      <c r="P28" s="43"/>
      <c r="Q28" s="43"/>
    </row>
    <row r="29" spans="1:18" ht="16.5" thickTop="1" thickBot="1">
      <c r="A29" s="465"/>
      <c r="B29" s="471"/>
      <c r="C29" s="475"/>
      <c r="D29" s="480"/>
      <c r="E29" s="290" t="str">
        <f t="shared" ref="E29:E36" si="3">IF(D29="","",D29/$D$37)</f>
        <v/>
      </c>
      <c r="F29" s="485"/>
      <c r="G29" s="292" t="str">
        <f>IF(D29="","",VLOOKUP(F29,Lists!$B$2:$C$14,2,FALSE)*D29)</f>
        <v/>
      </c>
      <c r="H29" s="667"/>
      <c r="I29" s="668"/>
      <c r="J29" s="669"/>
      <c r="K29" s="307"/>
      <c r="L29" s="16"/>
      <c r="M29" s="16"/>
      <c r="N29" s="16"/>
      <c r="O29" s="34"/>
      <c r="P29" s="43"/>
      <c r="Q29" s="43"/>
    </row>
    <row r="30" spans="1:18" ht="16.5" thickTop="1" thickBot="1">
      <c r="A30" s="465"/>
      <c r="B30" s="471"/>
      <c r="C30" s="475"/>
      <c r="D30" s="480"/>
      <c r="E30" s="290" t="str">
        <f t="shared" si="3"/>
        <v/>
      </c>
      <c r="F30" s="485"/>
      <c r="G30" s="292" t="str">
        <f>IF(D30="","",VLOOKUP(F30,Lists!$B$2:$C$14,2,FALSE)*D30)</f>
        <v/>
      </c>
      <c r="H30" s="667"/>
      <c r="I30" s="668"/>
      <c r="J30" s="669"/>
      <c r="K30" s="307"/>
      <c r="L30" s="16"/>
      <c r="M30" s="16"/>
      <c r="N30" s="16"/>
      <c r="O30" s="34"/>
      <c r="P30" s="43"/>
      <c r="Q30" s="43"/>
    </row>
    <row r="31" spans="1:18" ht="16.5" thickTop="1" thickBot="1">
      <c r="A31" s="465"/>
      <c r="B31" s="471"/>
      <c r="C31" s="475"/>
      <c r="D31" s="480"/>
      <c r="E31" s="290" t="str">
        <f t="shared" si="3"/>
        <v/>
      </c>
      <c r="F31" s="485"/>
      <c r="G31" s="292" t="str">
        <f>IF(D31="","",VLOOKUP(F31,Lists!$B$2:$C$14,2,FALSE)*D31)</f>
        <v/>
      </c>
      <c r="H31" s="667"/>
      <c r="I31" s="668"/>
      <c r="J31" s="669"/>
      <c r="K31" s="307"/>
      <c r="L31" s="16"/>
      <c r="M31" s="16"/>
      <c r="N31" s="16"/>
      <c r="O31" s="34"/>
      <c r="P31" s="43"/>
      <c r="Q31" s="43"/>
    </row>
    <row r="32" spans="1:18" ht="16.5" thickTop="1" thickBot="1">
      <c r="A32" s="465"/>
      <c r="B32" s="471"/>
      <c r="C32" s="475"/>
      <c r="D32" s="480"/>
      <c r="E32" s="290" t="str">
        <f t="shared" si="3"/>
        <v/>
      </c>
      <c r="F32" s="485"/>
      <c r="G32" s="292" t="str">
        <f>IF(D32="","",VLOOKUP(F32,Lists!$B$2:$C$14,2,FALSE)*D32)</f>
        <v/>
      </c>
      <c r="H32" s="667"/>
      <c r="I32" s="668"/>
      <c r="J32" s="669"/>
      <c r="K32" s="307"/>
      <c r="L32" s="16"/>
      <c r="M32" s="16"/>
      <c r="N32" s="16"/>
      <c r="O32" s="34"/>
      <c r="P32" s="43"/>
      <c r="Q32" s="43"/>
    </row>
    <row r="33" spans="1:20" ht="16.5" thickTop="1" thickBot="1">
      <c r="A33" s="465"/>
      <c r="B33" s="481"/>
      <c r="C33" s="482"/>
      <c r="D33" s="483"/>
      <c r="E33" s="290" t="str">
        <f t="shared" si="3"/>
        <v/>
      </c>
      <c r="F33" s="486"/>
      <c r="G33" s="292" t="str">
        <f>IF(D33="","",VLOOKUP(F33,Lists!$B$2:$C$14,2,FALSE)*D33)</f>
        <v/>
      </c>
      <c r="H33" s="667"/>
      <c r="I33" s="668"/>
      <c r="J33" s="669"/>
      <c r="K33" s="307"/>
      <c r="L33" s="16"/>
      <c r="M33" s="16"/>
      <c r="N33" s="16"/>
      <c r="O33" s="34"/>
      <c r="P33" s="43"/>
      <c r="Q33" s="43"/>
    </row>
    <row r="34" spans="1:20" ht="16.5" thickTop="1" thickBot="1">
      <c r="A34" s="465"/>
      <c r="B34" s="474"/>
      <c r="C34" s="475"/>
      <c r="D34" s="480"/>
      <c r="E34" s="290" t="str">
        <f t="shared" si="3"/>
        <v/>
      </c>
      <c r="F34" s="485"/>
      <c r="G34" s="292" t="str">
        <f>IF(D34="","",VLOOKUP(F34,Lists!$B$2:$C$14,2,FALSE)*D34)</f>
        <v/>
      </c>
      <c r="H34" s="667"/>
      <c r="I34" s="668"/>
      <c r="J34" s="669"/>
      <c r="K34" s="307"/>
      <c r="L34" s="16"/>
      <c r="M34" s="16"/>
      <c r="N34" s="16"/>
      <c r="O34" s="34"/>
      <c r="P34" s="43"/>
      <c r="Q34" s="43"/>
    </row>
    <row r="35" spans="1:20" ht="16.5" thickTop="1" thickBot="1">
      <c r="A35" s="465"/>
      <c r="B35" s="474"/>
      <c r="C35" s="475"/>
      <c r="D35" s="480"/>
      <c r="E35" s="290" t="str">
        <f t="shared" si="3"/>
        <v/>
      </c>
      <c r="F35" s="485"/>
      <c r="G35" s="292" t="str">
        <f>IF(D35="","",VLOOKUP(F35,Lists!$B$2:$C$14,2,FALSE)*D35)</f>
        <v/>
      </c>
      <c r="H35" s="667"/>
      <c r="I35" s="668"/>
      <c r="J35" s="669"/>
      <c r="K35" s="307"/>
      <c r="L35" s="16"/>
      <c r="M35" s="16"/>
      <c r="N35" s="16"/>
      <c r="O35" s="34"/>
      <c r="P35" s="43"/>
      <c r="Q35" s="43"/>
    </row>
    <row r="36" spans="1:20" ht="16.5" thickTop="1" thickBot="1">
      <c r="A36" s="465"/>
      <c r="B36" s="474"/>
      <c r="C36" s="475"/>
      <c r="D36" s="480"/>
      <c r="E36" s="290" t="str">
        <f t="shared" si="3"/>
        <v/>
      </c>
      <c r="F36" s="485"/>
      <c r="G36" s="292" t="str">
        <f>IF(D36="","",VLOOKUP(F36,Lists!$B$2:$C$14,2,FALSE)*D36)</f>
        <v/>
      </c>
      <c r="H36" s="667"/>
      <c r="I36" s="668"/>
      <c r="J36" s="669"/>
      <c r="K36" s="307"/>
      <c r="L36" s="16"/>
      <c r="M36" s="16"/>
      <c r="N36" s="16"/>
      <c r="O36" s="34"/>
      <c r="P36" s="43"/>
      <c r="Q36" s="43"/>
    </row>
    <row r="37" spans="1:20" ht="16.5" thickTop="1" thickBot="1">
      <c r="A37" s="465"/>
      <c r="B37" s="329" t="s">
        <v>119</v>
      </c>
      <c r="C37" s="321">
        <f t="shared" ref="C37:G37" si="4">SUM(C27:C36)</f>
        <v>0</v>
      </c>
      <c r="D37" s="322">
        <f t="shared" si="4"/>
        <v>0</v>
      </c>
      <c r="E37" s="323">
        <f>SUM(E27:E36)</f>
        <v>0</v>
      </c>
      <c r="F37" s="324"/>
      <c r="G37" s="325">
        <f t="shared" si="4"/>
        <v>0</v>
      </c>
      <c r="H37" s="326"/>
      <c r="I37" s="326"/>
      <c r="J37" s="327"/>
      <c r="K37" s="308"/>
      <c r="L37" s="16"/>
      <c r="M37" s="16"/>
      <c r="N37" s="16"/>
      <c r="O37" s="34"/>
    </row>
    <row r="38" spans="1:20" ht="19.5" thickTop="1">
      <c r="A38" s="32"/>
      <c r="B38" s="645"/>
      <c r="C38" s="645"/>
      <c r="D38" s="645"/>
      <c r="E38" s="645"/>
      <c r="F38" s="645"/>
      <c r="G38" s="645"/>
      <c r="H38" s="645"/>
      <c r="I38" s="645"/>
      <c r="J38" s="26"/>
      <c r="K38" s="16"/>
      <c r="L38" s="16"/>
      <c r="M38" s="16"/>
      <c r="N38" s="16"/>
      <c r="O38" s="34"/>
    </row>
    <row r="39" spans="1:20">
      <c r="A39" s="32"/>
      <c r="B39" s="20"/>
      <c r="C39" s="20"/>
      <c r="D39" s="20"/>
      <c r="E39" s="21"/>
      <c r="F39" s="21"/>
      <c r="G39" s="21"/>
      <c r="H39" s="21"/>
      <c r="I39" s="22"/>
      <c r="J39" s="16"/>
      <c r="K39" s="16"/>
      <c r="L39" s="16"/>
      <c r="M39" s="16"/>
      <c r="N39" s="16"/>
      <c r="O39" s="34"/>
    </row>
    <row r="40" spans="1:20">
      <c r="A40" s="32"/>
      <c r="B40" s="23"/>
      <c r="C40" s="16"/>
      <c r="D40" s="16"/>
      <c r="E40" s="16"/>
      <c r="F40" s="16"/>
      <c r="G40" s="24"/>
      <c r="H40" s="24"/>
      <c r="I40" s="23"/>
      <c r="J40" s="16"/>
      <c r="K40" s="16"/>
      <c r="L40" s="16"/>
      <c r="M40" s="16"/>
      <c r="N40" s="16"/>
      <c r="O40" s="34"/>
    </row>
    <row r="41" spans="1:20">
      <c r="A41" s="32"/>
      <c r="B41" s="23"/>
      <c r="C41" s="16"/>
      <c r="D41" s="16"/>
      <c r="E41" s="16"/>
      <c r="F41" s="16"/>
      <c r="G41" s="24"/>
      <c r="H41" s="24"/>
      <c r="I41" s="23"/>
      <c r="J41" s="16"/>
      <c r="K41" s="16"/>
      <c r="L41" s="16"/>
      <c r="M41" s="16"/>
      <c r="N41" s="16"/>
      <c r="O41" s="34"/>
    </row>
    <row r="42" spans="1:20" ht="16.5" thickBot="1">
      <c r="A42" s="32"/>
      <c r="B42" s="312" t="s">
        <v>192</v>
      </c>
      <c r="C42" s="45"/>
      <c r="D42" s="45"/>
      <c r="E42" s="45"/>
      <c r="F42" s="45"/>
      <c r="G42" s="45"/>
      <c r="H42" s="45"/>
      <c r="I42" s="16"/>
      <c r="J42" s="16"/>
      <c r="K42" s="16"/>
      <c r="L42" s="16"/>
      <c r="M42" s="16"/>
      <c r="N42" s="16"/>
      <c r="O42" s="34"/>
    </row>
    <row r="43" spans="1:20" s="43" customFormat="1" ht="31.5" thickTop="1" thickBot="1">
      <c r="A43" s="468"/>
      <c r="B43" s="334" t="s">
        <v>193</v>
      </c>
      <c r="C43" s="295" t="s">
        <v>194</v>
      </c>
      <c r="D43" s="295" t="s">
        <v>195</v>
      </c>
      <c r="E43" s="295" t="s">
        <v>196</v>
      </c>
      <c r="F43" s="295" t="s">
        <v>197</v>
      </c>
      <c r="G43" s="295" t="s">
        <v>187</v>
      </c>
      <c r="H43" s="298" t="s">
        <v>189</v>
      </c>
      <c r="I43" s="332" t="s">
        <v>188</v>
      </c>
      <c r="J43" s="671"/>
      <c r="K43" s="671"/>
      <c r="L43" s="671"/>
      <c r="M43" s="671"/>
      <c r="N43" s="17"/>
      <c r="O43" s="469"/>
      <c r="P43" s="41"/>
      <c r="Q43" s="41"/>
      <c r="R43" s="41"/>
      <c r="S43" s="41"/>
      <c r="T43" s="41"/>
    </row>
    <row r="44" spans="1:20" ht="16.5" thickTop="1" thickBot="1">
      <c r="A44" s="465"/>
      <c r="B44" s="471"/>
      <c r="C44" s="471"/>
      <c r="D44" s="471"/>
      <c r="E44" s="472"/>
      <c r="F44" s="473"/>
      <c r="G44" s="299" t="str">
        <f>IF(D44="","",VLOOKUP(D44,Lists!$E$2:$F$4,2,FALSE)*F44)</f>
        <v/>
      </c>
      <c r="H44" s="331" t="str">
        <f>IF(D44="","",VLOOKUP(D44,Lists!$B$11:$C$14,2,FALSE)*G44)</f>
        <v/>
      </c>
      <c r="I44" s="477" t="str">
        <f t="shared" ref="I44:I49" si="5">IF(H44="","",(H44/$H$50))</f>
        <v/>
      </c>
      <c r="J44" s="672"/>
      <c r="K44" s="672"/>
      <c r="L44" s="672"/>
      <c r="M44" s="672"/>
      <c r="N44" s="16"/>
      <c r="O44" s="34"/>
    </row>
    <row r="45" spans="1:20" ht="16.5" thickTop="1" thickBot="1">
      <c r="A45" s="465"/>
      <c r="B45" s="471"/>
      <c r="C45" s="471"/>
      <c r="D45" s="471"/>
      <c r="E45" s="472"/>
      <c r="F45" s="473"/>
      <c r="G45" s="299" t="str">
        <f>IF(D45="","",VLOOKUP(D45,Lists!$E$2:$F$4,2,FALSE)*F45)</f>
        <v/>
      </c>
      <c r="H45" s="331" t="str">
        <f>IF(D45="","",VLOOKUP(D45,Lists!$B$11:$C$14,2,FALSE)*G45)</f>
        <v/>
      </c>
      <c r="I45" s="477" t="str">
        <f t="shared" si="5"/>
        <v/>
      </c>
      <c r="J45" s="670"/>
      <c r="K45" s="670"/>
      <c r="L45" s="670"/>
      <c r="M45" s="670"/>
      <c r="N45" s="16"/>
      <c r="O45" s="34"/>
    </row>
    <row r="46" spans="1:20" ht="16.5" thickTop="1" thickBot="1">
      <c r="A46" s="465"/>
      <c r="B46" s="471"/>
      <c r="C46" s="474"/>
      <c r="D46" s="474"/>
      <c r="E46" s="475"/>
      <c r="F46" s="476"/>
      <c r="G46" s="299" t="str">
        <f>IF(D46="","",VLOOKUP(D46,Lists!$E$2:$F$4,2,FALSE)*F46)</f>
        <v/>
      </c>
      <c r="H46" s="331" t="str">
        <f>IF(D46="","",VLOOKUP(D46,Lists!$B$11:$C$14,2,FALSE)*G46)</f>
        <v/>
      </c>
      <c r="I46" s="477" t="str">
        <f t="shared" si="5"/>
        <v/>
      </c>
      <c r="J46" s="670"/>
      <c r="K46" s="670"/>
      <c r="L46" s="670"/>
      <c r="M46" s="670"/>
      <c r="N46" s="16"/>
      <c r="O46" s="34"/>
    </row>
    <row r="47" spans="1:20" ht="16.5" thickTop="1" thickBot="1">
      <c r="A47" s="465"/>
      <c r="B47" s="471"/>
      <c r="C47" s="474"/>
      <c r="D47" s="474"/>
      <c r="E47" s="475"/>
      <c r="F47" s="476"/>
      <c r="G47" s="299" t="str">
        <f>IF(D47="","",VLOOKUP(D47,Lists!$E$2:$F$4,2,FALSE)*F47)</f>
        <v/>
      </c>
      <c r="H47" s="331" t="str">
        <f>IF(D47="","",VLOOKUP(D47,Lists!$B$11:$C$14,2,FALSE)*G47)</f>
        <v/>
      </c>
      <c r="I47" s="477" t="str">
        <f t="shared" si="5"/>
        <v/>
      </c>
      <c r="J47" s="670"/>
      <c r="K47" s="670"/>
      <c r="L47" s="670"/>
      <c r="M47" s="670"/>
      <c r="N47" s="16"/>
      <c r="O47" s="34"/>
    </row>
    <row r="48" spans="1:20" ht="16.5" thickTop="1" thickBot="1">
      <c r="A48" s="465"/>
      <c r="B48" s="471"/>
      <c r="C48" s="474"/>
      <c r="D48" s="474"/>
      <c r="E48" s="475"/>
      <c r="F48" s="476"/>
      <c r="G48" s="299" t="str">
        <f>IF(D48="","",VLOOKUP(D48,Lists!$E$2:$F$4,2,FALSE)*F48)</f>
        <v/>
      </c>
      <c r="H48" s="331" t="str">
        <f>IF(D48="","",VLOOKUP(D48,Lists!$B$11:$C$14,2,FALSE)*G48)</f>
        <v/>
      </c>
      <c r="I48" s="477" t="str">
        <f t="shared" si="5"/>
        <v/>
      </c>
      <c r="J48" s="670"/>
      <c r="K48" s="670"/>
      <c r="L48" s="670"/>
      <c r="M48" s="670"/>
      <c r="N48" s="16"/>
      <c r="O48" s="34"/>
    </row>
    <row r="49" spans="1:15" ht="16.5" thickTop="1" thickBot="1">
      <c r="A49" s="465"/>
      <c r="B49" s="474"/>
      <c r="C49" s="474"/>
      <c r="D49" s="474"/>
      <c r="E49" s="475"/>
      <c r="F49" s="476"/>
      <c r="G49" s="299" t="str">
        <f>IF(D49="","",VLOOKUP(D49,Lists!$E$2:$F$4,2,FALSE)*F49)</f>
        <v/>
      </c>
      <c r="H49" s="331" t="str">
        <f>IF(D49="","",VLOOKUP(D49,Lists!$B$11:$C$14,2,FALSE)*G49)</f>
        <v/>
      </c>
      <c r="I49" s="477" t="str">
        <f t="shared" si="5"/>
        <v/>
      </c>
      <c r="J49" s="670"/>
      <c r="K49" s="670"/>
      <c r="L49" s="670"/>
      <c r="M49" s="670"/>
      <c r="N49" s="16"/>
      <c r="O49" s="34"/>
    </row>
    <row r="50" spans="1:15" ht="16.5" thickTop="1" thickBot="1">
      <c r="A50" s="465"/>
      <c r="B50" s="300" t="s">
        <v>119</v>
      </c>
      <c r="C50" s="296">
        <f>SUM(C44:C49)</f>
        <v>0</v>
      </c>
      <c r="D50" s="296"/>
      <c r="E50" s="301">
        <f>SUM(E44:E49)</f>
        <v>0</v>
      </c>
      <c r="F50" s="302">
        <f>SUM(F44:F49)</f>
        <v>0</v>
      </c>
      <c r="G50" s="302">
        <f>SUM(G44:G49)</f>
        <v>0</v>
      </c>
      <c r="H50" s="302">
        <f>SUM(H44:H49)</f>
        <v>0</v>
      </c>
      <c r="I50" s="333">
        <f>SUM(I44:I49)</f>
        <v>0</v>
      </c>
      <c r="J50" s="330"/>
      <c r="K50" s="16"/>
      <c r="L50" s="16"/>
      <c r="M50" s="16"/>
      <c r="N50" s="16"/>
      <c r="O50" s="34"/>
    </row>
    <row r="51" spans="1:15" ht="15.75" thickTop="1">
      <c r="A51" s="32"/>
      <c r="B51" s="16"/>
      <c r="C51" s="16"/>
      <c r="D51" s="16"/>
      <c r="E51" s="16"/>
      <c r="F51" s="16"/>
      <c r="G51" s="16"/>
      <c r="H51" s="16"/>
      <c r="I51" s="16"/>
      <c r="J51" s="16"/>
      <c r="K51" s="16"/>
      <c r="L51" s="16"/>
      <c r="M51" s="16"/>
      <c r="N51" s="16"/>
      <c r="O51" s="34"/>
    </row>
    <row r="52" spans="1:15">
      <c r="A52" s="32"/>
      <c r="B52" s="16"/>
      <c r="C52" s="16"/>
      <c r="D52" s="16"/>
      <c r="E52" s="16"/>
      <c r="F52" s="16"/>
      <c r="G52" s="16"/>
      <c r="H52" s="16"/>
      <c r="I52" s="16"/>
      <c r="J52" s="16"/>
      <c r="K52" s="16"/>
      <c r="L52" s="16"/>
      <c r="M52" s="16"/>
      <c r="N52" s="16"/>
      <c r="O52" s="34"/>
    </row>
    <row r="53" spans="1:15">
      <c r="A53" s="32"/>
      <c r="B53" s="16"/>
      <c r="C53" s="16"/>
      <c r="D53" s="16"/>
      <c r="E53" s="16"/>
      <c r="F53" s="16"/>
      <c r="G53" s="16"/>
      <c r="H53" s="16"/>
      <c r="I53" s="16"/>
      <c r="J53" s="16"/>
      <c r="K53" s="16"/>
      <c r="L53" s="16"/>
      <c r="M53" s="16"/>
      <c r="N53" s="16"/>
      <c r="O53" s="34"/>
    </row>
    <row r="54" spans="1:15">
      <c r="A54" s="32"/>
      <c r="B54" s="16"/>
      <c r="C54" s="16"/>
      <c r="D54" s="16"/>
      <c r="E54" s="16"/>
      <c r="F54" s="16"/>
      <c r="G54" s="16"/>
      <c r="H54" s="16"/>
      <c r="I54" s="16"/>
      <c r="J54" s="16"/>
      <c r="K54" s="16"/>
      <c r="L54" s="16"/>
      <c r="M54" s="16"/>
      <c r="N54" s="16"/>
      <c r="O54" s="34"/>
    </row>
    <row r="55" spans="1:15" ht="18.75">
      <c r="A55" s="32"/>
      <c r="B55" s="27" t="s">
        <v>198</v>
      </c>
      <c r="C55" s="16"/>
      <c r="D55" s="16"/>
      <c r="E55" s="16"/>
      <c r="F55" s="16"/>
      <c r="G55" s="16"/>
      <c r="H55" s="16"/>
      <c r="I55" s="16"/>
      <c r="J55" s="16"/>
      <c r="K55" s="16"/>
      <c r="L55" s="16"/>
      <c r="M55" s="16"/>
      <c r="N55" s="16"/>
      <c r="O55" s="34"/>
    </row>
    <row r="56" spans="1:15" ht="15.75" thickBot="1">
      <c r="A56" s="32"/>
      <c r="B56" s="45"/>
      <c r="C56" s="16"/>
      <c r="D56" s="16"/>
      <c r="E56" s="16"/>
      <c r="F56" s="16"/>
      <c r="G56" s="16"/>
      <c r="H56" s="16"/>
      <c r="I56" s="16"/>
      <c r="J56" s="16"/>
      <c r="K56" s="16"/>
      <c r="L56" s="16"/>
      <c r="M56" s="16"/>
      <c r="N56" s="16"/>
      <c r="O56" s="34"/>
    </row>
    <row r="57" spans="1:15" ht="17.25" thickTop="1" thickBot="1">
      <c r="A57" s="465"/>
      <c r="B57" s="303" t="s">
        <v>199</v>
      </c>
      <c r="C57" s="197">
        <f>SUM(C21,C37,E50)</f>
        <v>0</v>
      </c>
      <c r="D57" s="16"/>
      <c r="E57" s="16"/>
      <c r="F57" s="16"/>
      <c r="G57" s="16"/>
      <c r="H57" s="16"/>
      <c r="I57" s="16"/>
      <c r="J57" s="16"/>
      <c r="K57" s="16"/>
      <c r="L57" s="16"/>
      <c r="M57" s="16"/>
      <c r="N57" s="16"/>
      <c r="O57" s="34"/>
    </row>
    <row r="58" spans="1:15" ht="20.25" thickTop="1" thickBot="1">
      <c r="A58" s="465"/>
      <c r="B58" s="304" t="s">
        <v>200</v>
      </c>
      <c r="C58" s="198">
        <f>SUM(F21,G37,H50)</f>
        <v>0</v>
      </c>
      <c r="D58" s="16"/>
      <c r="E58" s="16"/>
      <c r="F58" s="16"/>
      <c r="G58" s="16"/>
      <c r="H58" s="16"/>
      <c r="I58" s="16"/>
      <c r="J58" s="16"/>
      <c r="K58" s="16"/>
      <c r="L58" s="16"/>
      <c r="M58" s="16"/>
      <c r="N58" s="16"/>
      <c r="O58" s="34"/>
    </row>
    <row r="59" spans="1:15" ht="17.25" thickTop="1" thickBot="1">
      <c r="A59" s="465"/>
      <c r="B59" s="305" t="s">
        <v>201</v>
      </c>
      <c r="C59" s="199">
        <f>SUM(D21,D37,G50)</f>
        <v>0</v>
      </c>
      <c r="D59" s="16"/>
      <c r="E59" s="16"/>
      <c r="F59" s="16"/>
      <c r="G59" s="16"/>
      <c r="H59" s="16"/>
      <c r="I59" s="16"/>
      <c r="J59" s="16"/>
      <c r="K59" s="16"/>
      <c r="L59" s="16"/>
      <c r="M59" s="16"/>
      <c r="N59" s="16"/>
      <c r="O59" s="34"/>
    </row>
    <row r="60" spans="1:15" ht="15.75" thickTop="1">
      <c r="A60" s="32"/>
      <c r="B60" s="16"/>
      <c r="C60" s="16"/>
      <c r="D60" s="16"/>
      <c r="E60" s="16"/>
      <c r="F60" s="16"/>
      <c r="G60" s="16"/>
      <c r="H60" s="16"/>
      <c r="I60" s="16"/>
      <c r="J60" s="16"/>
      <c r="K60" s="16"/>
      <c r="L60" s="16"/>
      <c r="M60" s="16"/>
      <c r="N60" s="16"/>
      <c r="O60" s="34"/>
    </row>
    <row r="61" spans="1:15">
      <c r="A61" s="32"/>
      <c r="B61" s="16"/>
      <c r="C61" s="16"/>
      <c r="D61" s="16"/>
      <c r="E61" s="16"/>
      <c r="F61" s="16"/>
      <c r="G61" s="16"/>
      <c r="H61" s="16"/>
      <c r="I61" s="16"/>
      <c r="J61" s="16"/>
      <c r="K61" s="16"/>
      <c r="L61" s="16"/>
      <c r="M61" s="16"/>
      <c r="N61" s="16"/>
      <c r="O61" s="34"/>
    </row>
    <row r="62" spans="1:15">
      <c r="A62" s="32"/>
      <c r="B62" s="16"/>
      <c r="C62" s="16"/>
      <c r="D62" s="16"/>
      <c r="E62" s="16"/>
      <c r="F62" s="16"/>
      <c r="G62" s="16"/>
      <c r="H62" s="16"/>
      <c r="I62" s="16"/>
      <c r="J62" s="16"/>
      <c r="K62" s="16"/>
      <c r="L62" s="16"/>
      <c r="M62" s="16"/>
      <c r="N62" s="16"/>
      <c r="O62" s="34"/>
    </row>
    <row r="63" spans="1:15">
      <c r="A63" s="32"/>
      <c r="B63" s="16"/>
      <c r="C63" s="16"/>
      <c r="D63" s="16"/>
      <c r="E63" s="16"/>
      <c r="F63" s="16"/>
      <c r="G63" s="16"/>
      <c r="H63" s="16"/>
      <c r="I63" s="16"/>
      <c r="J63" s="16"/>
      <c r="K63" s="16"/>
      <c r="L63" s="16"/>
      <c r="M63" s="16"/>
      <c r="N63" s="16"/>
      <c r="O63" s="34"/>
    </row>
    <row r="64" spans="1:15">
      <c r="A64" s="32"/>
      <c r="B64" s="16"/>
      <c r="C64" s="16"/>
      <c r="D64" s="16"/>
      <c r="E64" s="16"/>
      <c r="F64" s="16"/>
      <c r="G64" s="16"/>
      <c r="H64" s="16"/>
      <c r="I64" s="16"/>
      <c r="J64" s="16"/>
      <c r="K64" s="16"/>
      <c r="L64" s="16"/>
      <c r="M64" s="16"/>
      <c r="N64" s="16"/>
      <c r="O64" s="34"/>
    </row>
    <row r="65" spans="1:15">
      <c r="A65" s="32"/>
      <c r="B65" s="16"/>
      <c r="C65" s="16"/>
      <c r="D65" s="16"/>
      <c r="E65" s="16"/>
      <c r="F65" s="16"/>
      <c r="G65" s="16"/>
      <c r="H65" s="16"/>
      <c r="I65" s="16"/>
      <c r="J65" s="16"/>
      <c r="K65" s="16"/>
      <c r="L65" s="16"/>
      <c r="M65" s="16"/>
      <c r="N65" s="16"/>
      <c r="O65" s="34"/>
    </row>
    <row r="66" spans="1:15">
      <c r="A66" s="32"/>
      <c r="B66" s="16"/>
      <c r="C66" s="16"/>
      <c r="D66" s="16"/>
      <c r="E66" s="16"/>
      <c r="F66" s="16"/>
      <c r="G66" s="16"/>
      <c r="H66" s="16"/>
      <c r="I66" s="16"/>
      <c r="J66" s="16"/>
      <c r="K66" s="16"/>
      <c r="L66" s="16"/>
      <c r="M66" s="16"/>
      <c r="N66" s="16"/>
      <c r="O66" s="34"/>
    </row>
    <row r="67" spans="1:15">
      <c r="A67" s="32"/>
      <c r="B67" s="16"/>
      <c r="C67" s="16"/>
      <c r="D67" s="16"/>
      <c r="E67" s="16"/>
      <c r="F67" s="16"/>
      <c r="G67" s="16"/>
      <c r="H67" s="16"/>
      <c r="I67" s="16"/>
      <c r="J67" s="16"/>
      <c r="K67" s="16"/>
      <c r="L67" s="16"/>
      <c r="M67" s="16"/>
      <c r="N67" s="16"/>
      <c r="O67" s="34"/>
    </row>
    <row r="68" spans="1:15">
      <c r="A68" s="32"/>
      <c r="B68" s="16"/>
      <c r="C68" s="16"/>
      <c r="D68" s="16"/>
      <c r="E68" s="16"/>
      <c r="F68" s="16"/>
      <c r="G68" s="16"/>
      <c r="H68" s="16"/>
      <c r="I68" s="16"/>
      <c r="J68" s="16"/>
      <c r="K68" s="16"/>
      <c r="L68" s="16"/>
      <c r="M68" s="16"/>
      <c r="N68" s="16"/>
      <c r="O68" s="34"/>
    </row>
    <row r="69" spans="1:15">
      <c r="A69" s="32"/>
      <c r="B69" s="16"/>
      <c r="C69" s="16"/>
      <c r="D69" s="16"/>
      <c r="E69" s="16"/>
      <c r="F69" s="16"/>
      <c r="G69" s="16"/>
      <c r="H69" s="16"/>
      <c r="I69" s="16"/>
      <c r="J69" s="16"/>
      <c r="K69" s="16"/>
      <c r="L69" s="16"/>
      <c r="M69" s="16"/>
      <c r="N69" s="16"/>
      <c r="O69" s="34"/>
    </row>
    <row r="70" spans="1:15">
      <c r="A70" s="32"/>
      <c r="B70" s="16"/>
      <c r="C70" s="16"/>
      <c r="D70" s="16"/>
      <c r="E70" s="16"/>
      <c r="F70" s="16"/>
      <c r="G70" s="16"/>
      <c r="H70" s="16"/>
      <c r="I70" s="16"/>
      <c r="J70" s="16"/>
      <c r="K70" s="16"/>
      <c r="L70" s="16"/>
      <c r="M70" s="16"/>
      <c r="N70" s="16"/>
      <c r="O70" s="34"/>
    </row>
    <row r="71" spans="1:15">
      <c r="A71" s="32"/>
      <c r="B71" s="16"/>
      <c r="C71" s="16"/>
      <c r="D71" s="16"/>
      <c r="E71" s="16"/>
      <c r="F71" s="16"/>
      <c r="G71" s="16"/>
      <c r="H71" s="16"/>
      <c r="I71" s="16"/>
      <c r="J71" s="16"/>
      <c r="K71" s="16"/>
      <c r="L71" s="16"/>
      <c r="M71" s="16"/>
      <c r="N71" s="16"/>
      <c r="O71" s="34"/>
    </row>
    <row r="72" spans="1:15">
      <c r="A72" s="32"/>
      <c r="B72" s="16"/>
      <c r="C72" s="16"/>
      <c r="D72" s="16"/>
      <c r="E72" s="16"/>
      <c r="F72" s="16"/>
      <c r="G72" s="16"/>
      <c r="H72" s="16"/>
      <c r="I72" s="16"/>
      <c r="J72" s="16"/>
      <c r="K72" s="16"/>
      <c r="L72" s="16"/>
      <c r="M72" s="16"/>
      <c r="N72" s="16"/>
      <c r="O72" s="34"/>
    </row>
    <row r="73" spans="1:15">
      <c r="A73" s="32"/>
      <c r="B73" s="16"/>
      <c r="C73" s="16"/>
      <c r="D73" s="16"/>
      <c r="E73" s="16"/>
      <c r="F73" s="16"/>
      <c r="G73" s="16"/>
      <c r="H73" s="16"/>
      <c r="I73" s="16"/>
      <c r="J73" s="16"/>
      <c r="K73" s="16"/>
      <c r="L73" s="16"/>
      <c r="M73" s="16"/>
      <c r="N73" s="16"/>
      <c r="O73" s="34"/>
    </row>
    <row r="74" spans="1:15">
      <c r="A74" s="32"/>
      <c r="B74" s="16"/>
      <c r="C74" s="16"/>
      <c r="D74" s="16"/>
      <c r="E74" s="16"/>
      <c r="F74" s="16"/>
      <c r="G74" s="16"/>
      <c r="H74" s="16"/>
      <c r="I74" s="16"/>
      <c r="J74" s="16"/>
      <c r="K74" s="16"/>
      <c r="L74" s="16"/>
      <c r="M74" s="16"/>
      <c r="N74" s="16"/>
      <c r="O74" s="34"/>
    </row>
    <row r="75" spans="1:15">
      <c r="A75" s="32"/>
      <c r="B75" s="16"/>
      <c r="C75" s="16"/>
      <c r="D75" s="16"/>
      <c r="E75" s="16"/>
      <c r="F75" s="16"/>
      <c r="G75" s="16"/>
      <c r="H75" s="16"/>
      <c r="I75" s="16"/>
      <c r="J75" s="16"/>
      <c r="K75" s="16"/>
      <c r="L75" s="16"/>
      <c r="M75" s="16"/>
      <c r="N75" s="16"/>
      <c r="O75" s="34"/>
    </row>
    <row r="76" spans="1:15">
      <c r="A76" s="32"/>
      <c r="B76" s="16"/>
      <c r="C76" s="16"/>
      <c r="D76" s="16"/>
      <c r="E76" s="16"/>
      <c r="F76" s="16"/>
      <c r="G76" s="16"/>
      <c r="H76" s="16"/>
      <c r="I76" s="16"/>
      <c r="J76" s="16"/>
      <c r="K76" s="16"/>
      <c r="L76" s="16"/>
      <c r="M76" s="16"/>
      <c r="N76" s="16"/>
      <c r="O76" s="34"/>
    </row>
    <row r="77" spans="1:15" ht="15.75" thickBot="1">
      <c r="A77" s="193"/>
      <c r="B77" s="35"/>
      <c r="C77" s="35"/>
      <c r="D77" s="35"/>
      <c r="E77" s="35"/>
      <c r="F77" s="35"/>
      <c r="G77" s="35"/>
      <c r="H77" s="35"/>
      <c r="I77" s="35"/>
      <c r="J77" s="35"/>
      <c r="K77" s="35"/>
      <c r="L77" s="35"/>
      <c r="M77" s="35"/>
      <c r="N77" s="35"/>
      <c r="O77" s="36"/>
    </row>
    <row r="78" spans="1:15" ht="15.75" thickTop="1"/>
  </sheetData>
  <sheetProtection algorithmName="SHA-512" hashValue="fNJeM5XS3JYuXzg+EVIHcLEs7y5brCR8+chMrNi45SZG6PcV4ZdYP24iYPhyqMxoVibJ89LPapYAKRX+rYAzKw==" saltValue="NPJL0aLDXcGE+MRwoY/Hig==" spinCount="100000" sheet="1" formatCells="0" formatColumns="0" formatRows="0"/>
  <mergeCells count="32">
    <mergeCell ref="H30:J30"/>
    <mergeCell ref="H29:J29"/>
    <mergeCell ref="H28:J28"/>
    <mergeCell ref="H27:J27"/>
    <mergeCell ref="H35:J35"/>
    <mergeCell ref="H34:J34"/>
    <mergeCell ref="H33:J33"/>
    <mergeCell ref="H32:J32"/>
    <mergeCell ref="H31:J31"/>
    <mergeCell ref="J47:M47"/>
    <mergeCell ref="J49:M49"/>
    <mergeCell ref="J48:M48"/>
    <mergeCell ref="J43:M43"/>
    <mergeCell ref="J44:M44"/>
    <mergeCell ref="J45:M45"/>
    <mergeCell ref="J46:M46"/>
    <mergeCell ref="B38:I38"/>
    <mergeCell ref="B4:K6"/>
    <mergeCell ref="J21:K21"/>
    <mergeCell ref="G10:I10"/>
    <mergeCell ref="G11:I11"/>
    <mergeCell ref="G20:I20"/>
    <mergeCell ref="G19:I19"/>
    <mergeCell ref="G18:I18"/>
    <mergeCell ref="G17:I17"/>
    <mergeCell ref="G16:I16"/>
    <mergeCell ref="G15:I15"/>
    <mergeCell ref="G14:I14"/>
    <mergeCell ref="G13:I13"/>
    <mergeCell ref="G12:I12"/>
    <mergeCell ref="H26:J26"/>
    <mergeCell ref="H36:J36"/>
  </mergeCells>
  <dataValidations count="1">
    <dataValidation type="whole" operator="greaterThan" allowBlank="1" showInputMessage="1" showErrorMessage="1" sqref="C44:C49" xr:uid="{E7B6AFDA-0C66-45AE-997C-568DAAD5C892}">
      <formula1>0</formula1>
    </dataValidation>
  </dataValidations>
  <pageMargins left="0.7" right="0.7" top="0.75" bottom="0.75" header="0.3" footer="0.3"/>
  <pageSetup paperSize="9" orientation="portrait" horizontalDpi="4294967293" verticalDpi="0"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162AB59E-7F23-4085-B348-269C66399F4D}">
          <x14:formula1>
            <xm:f>Lists!$B$3:$B$10</xm:f>
          </x14:formula1>
          <xm:sqref>F27:F36</xm:sqref>
        </x14:dataValidation>
        <x14:dataValidation type="list" allowBlank="1" showInputMessage="1" showErrorMessage="1" xr:uid="{CF7282CB-4E46-4C46-A2BF-E46443EA0D1A}">
          <x14:formula1>
            <xm:f>Lists!$Y$2:$Y$31</xm:f>
          </x14:formula1>
          <xm:sqref>B44:B49</xm:sqref>
        </x14:dataValidation>
        <x14:dataValidation type="list" operator="greaterThan" allowBlank="1" showInputMessage="1" showErrorMessage="1" xr:uid="{FBFD2009-5057-4A7F-A4B6-E66712984FA9}">
          <x14:formula1>
            <xm:f>Lists!$E$2:$E$4</xm:f>
          </x14:formula1>
          <xm:sqref>D44:D49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A375CA-72A4-44F0-829D-68CBFC6CAB79}">
  <sheetPr>
    <tabColor theme="4"/>
  </sheetPr>
  <dimension ref="A1:M35"/>
  <sheetViews>
    <sheetView topLeftCell="A11" zoomScale="90" zoomScaleNormal="90" workbookViewId="0">
      <selection activeCell="H18" sqref="H18"/>
    </sheetView>
  </sheetViews>
  <sheetFormatPr defaultColWidth="9.140625" defaultRowHeight="15"/>
  <cols>
    <col min="1" max="1" width="9.140625" style="41"/>
    <col min="2" max="2" width="10.7109375" style="41" customWidth="1"/>
    <col min="3" max="3" width="19.5703125" style="41" customWidth="1"/>
    <col min="4" max="4" width="60.28515625" style="41" customWidth="1"/>
    <col min="5" max="5" width="13.7109375" style="41" customWidth="1"/>
    <col min="6" max="6" width="15.7109375" style="41" customWidth="1"/>
    <col min="7" max="9" width="13.7109375" style="41" customWidth="1"/>
    <col min="10" max="16384" width="9.140625" style="41"/>
  </cols>
  <sheetData>
    <row r="1" spans="1:13" ht="15.75" thickTop="1">
      <c r="A1" s="30"/>
      <c r="B1" s="31"/>
      <c r="C1" s="31"/>
      <c r="D1" s="31"/>
      <c r="E1" s="31"/>
      <c r="F1" s="31"/>
      <c r="G1" s="16"/>
      <c r="H1" s="16"/>
      <c r="I1" s="16"/>
      <c r="J1" s="16"/>
      <c r="K1" s="16"/>
      <c r="L1" s="16"/>
      <c r="M1" s="34"/>
    </row>
    <row r="2" spans="1:13">
      <c r="A2" s="32"/>
      <c r="B2" s="16"/>
      <c r="C2" s="16"/>
      <c r="D2" s="16"/>
      <c r="E2" s="16"/>
      <c r="F2" s="16"/>
      <c r="G2" s="16"/>
      <c r="H2" s="16"/>
      <c r="I2" s="16"/>
      <c r="J2" s="16"/>
      <c r="K2" s="16"/>
      <c r="L2" s="16"/>
      <c r="M2" s="34"/>
    </row>
    <row r="3" spans="1:13">
      <c r="A3" s="32"/>
      <c r="B3" s="16"/>
      <c r="C3" s="16"/>
      <c r="D3" s="16"/>
      <c r="E3" s="16"/>
      <c r="F3" s="16"/>
      <c r="G3" s="16"/>
      <c r="H3" s="16"/>
      <c r="I3" s="16"/>
      <c r="J3" s="16"/>
      <c r="K3" s="16"/>
      <c r="L3" s="16"/>
      <c r="M3" s="34"/>
    </row>
    <row r="4" spans="1:13" ht="18.75">
      <c r="A4" s="32"/>
      <c r="B4" s="27" t="s">
        <v>36</v>
      </c>
      <c r="C4" s="16"/>
      <c r="D4" s="16"/>
      <c r="E4" s="16"/>
      <c r="F4" s="16"/>
      <c r="G4" s="16"/>
      <c r="H4" s="16"/>
      <c r="I4" s="16"/>
      <c r="J4" s="16"/>
      <c r="K4" s="16"/>
      <c r="L4" s="16"/>
      <c r="M4" s="34"/>
    </row>
    <row r="5" spans="1:13" ht="18.75" customHeight="1">
      <c r="A5" s="32"/>
      <c r="B5" s="498"/>
      <c r="C5" s="677" t="s">
        <v>202</v>
      </c>
      <c r="D5" s="677"/>
      <c r="E5" s="677"/>
      <c r="F5" s="16"/>
      <c r="G5" s="16"/>
      <c r="H5" s="16"/>
      <c r="I5" s="16"/>
      <c r="J5" s="16"/>
      <c r="K5" s="16"/>
      <c r="L5" s="16"/>
      <c r="M5" s="34"/>
    </row>
    <row r="6" spans="1:13" ht="18.75" customHeight="1">
      <c r="A6" s="32"/>
      <c r="B6" s="498"/>
      <c r="C6" s="677"/>
      <c r="D6" s="677"/>
      <c r="E6" s="677"/>
      <c r="F6" s="16"/>
      <c r="G6" s="16"/>
      <c r="H6" s="16"/>
      <c r="I6" s="16"/>
      <c r="J6" s="16"/>
      <c r="K6" s="16"/>
      <c r="L6" s="16"/>
      <c r="M6" s="34"/>
    </row>
    <row r="7" spans="1:13" ht="18.75" customHeight="1">
      <c r="A7" s="32"/>
      <c r="B7" s="498"/>
      <c r="C7" s="677"/>
      <c r="D7" s="677"/>
      <c r="E7" s="677"/>
      <c r="F7" s="16"/>
      <c r="G7" s="16"/>
      <c r="H7" s="16"/>
      <c r="I7" s="16"/>
      <c r="J7" s="16"/>
      <c r="K7" s="16"/>
      <c r="L7" s="16"/>
      <c r="M7" s="34"/>
    </row>
    <row r="8" spans="1:13" ht="18.75" customHeight="1">
      <c r="A8" s="32"/>
      <c r="B8" s="498"/>
      <c r="C8" s="498"/>
      <c r="D8" s="497"/>
      <c r="E8" s="93"/>
      <c r="F8" s="16"/>
      <c r="G8" s="16"/>
      <c r="H8" s="16"/>
      <c r="I8" s="16"/>
      <c r="J8" s="16"/>
      <c r="K8" s="16"/>
      <c r="L8" s="16"/>
      <c r="M8" s="34"/>
    </row>
    <row r="9" spans="1:13" ht="18.75" customHeight="1">
      <c r="A9" s="32"/>
      <c r="B9" s="498"/>
      <c r="C9" s="498"/>
      <c r="D9" s="498"/>
      <c r="E9" s="93"/>
      <c r="F9" s="16"/>
      <c r="G9" s="16"/>
      <c r="H9" s="16"/>
      <c r="I9" s="16"/>
      <c r="J9" s="16"/>
      <c r="K9" s="16"/>
      <c r="L9" s="16"/>
      <c r="M9" s="34"/>
    </row>
    <row r="10" spans="1:13" ht="39.75" customHeight="1" thickBot="1">
      <c r="A10" s="32"/>
      <c r="B10" s="93"/>
      <c r="C10" s="412" t="s">
        <v>183</v>
      </c>
      <c r="D10" s="91"/>
      <c r="E10" s="93"/>
      <c r="F10" s="16"/>
      <c r="G10" s="16"/>
      <c r="H10" s="16"/>
      <c r="I10" s="16"/>
      <c r="J10" s="16"/>
      <c r="K10" s="16"/>
      <c r="L10" s="16"/>
      <c r="M10" s="34"/>
    </row>
    <row r="11" spans="1:13" ht="30.75" customHeight="1" thickTop="1" thickBot="1">
      <c r="A11" s="32"/>
      <c r="B11" s="93"/>
      <c r="C11" s="402" t="s">
        <v>203</v>
      </c>
      <c r="D11" s="404" t="s">
        <v>204</v>
      </c>
      <c r="E11" s="400" t="s">
        <v>205</v>
      </c>
      <c r="F11" s="399"/>
      <c r="G11" s="398"/>
      <c r="H11" s="398"/>
      <c r="I11" s="398"/>
      <c r="J11" s="16"/>
      <c r="K11" s="16"/>
      <c r="L11" s="16"/>
      <c r="M11" s="34"/>
    </row>
    <row r="12" spans="1:13" ht="30.75" customHeight="1" thickTop="1" thickBot="1">
      <c r="A12" s="32"/>
      <c r="B12" s="93"/>
      <c r="C12" s="411" t="s">
        <v>40</v>
      </c>
      <c r="D12" s="405" t="s">
        <v>206</v>
      </c>
      <c r="E12" s="496"/>
      <c r="F12" s="398"/>
      <c r="G12" s="398"/>
      <c r="H12" s="398"/>
      <c r="I12" s="398"/>
      <c r="J12" s="16"/>
      <c r="K12" s="16"/>
      <c r="L12" s="16"/>
      <c r="M12" s="34"/>
    </row>
    <row r="13" spans="1:13" ht="30.75" customHeight="1" thickTop="1" thickBot="1">
      <c r="A13" s="32"/>
      <c r="B13" s="93"/>
      <c r="C13" s="406" t="s">
        <v>207</v>
      </c>
      <c r="D13" s="407" t="s">
        <v>208</v>
      </c>
      <c r="E13" s="564"/>
      <c r="F13" s="398"/>
      <c r="G13" s="398"/>
      <c r="H13" s="398"/>
      <c r="I13" s="398"/>
      <c r="J13" s="16"/>
      <c r="K13" s="16"/>
      <c r="L13" s="16"/>
      <c r="M13" s="34"/>
    </row>
    <row r="14" spans="1:13" ht="30.75" customHeight="1" thickTop="1" thickBot="1">
      <c r="A14" s="32"/>
      <c r="B14" s="93"/>
      <c r="C14" s="409" t="s">
        <v>42</v>
      </c>
      <c r="D14" s="410" t="s">
        <v>209</v>
      </c>
      <c r="E14" s="564"/>
      <c r="F14" s="398"/>
      <c r="G14" s="398"/>
      <c r="H14" s="398"/>
      <c r="I14" s="398"/>
      <c r="J14" s="16"/>
      <c r="K14" s="16"/>
      <c r="L14" s="16"/>
      <c r="M14" s="34"/>
    </row>
    <row r="15" spans="1:13" ht="30.75" customHeight="1" thickTop="1" thickBot="1">
      <c r="A15" s="32"/>
      <c r="B15" s="93"/>
      <c r="C15" s="409" t="s">
        <v>210</v>
      </c>
      <c r="D15" s="405" t="s">
        <v>211</v>
      </c>
      <c r="E15" s="564"/>
      <c r="F15" s="398"/>
      <c r="G15" s="398"/>
      <c r="H15" s="398"/>
      <c r="I15" s="398"/>
      <c r="J15" s="16"/>
      <c r="K15" s="16"/>
      <c r="L15" s="16"/>
      <c r="M15" s="34"/>
    </row>
    <row r="16" spans="1:13" ht="30.75" customHeight="1" thickTop="1" thickBot="1">
      <c r="A16" s="32"/>
      <c r="B16" s="93"/>
      <c r="C16" s="409" t="s">
        <v>44</v>
      </c>
      <c r="D16" s="407" t="s">
        <v>212</v>
      </c>
      <c r="E16" s="564"/>
      <c r="F16" s="398"/>
      <c r="G16" s="398"/>
      <c r="H16" s="398"/>
      <c r="I16" s="398"/>
      <c r="J16" s="16"/>
      <c r="K16" s="16"/>
      <c r="L16" s="16"/>
      <c r="M16" s="34"/>
    </row>
    <row r="17" spans="1:13" ht="30.75" customHeight="1" thickTop="1" thickBot="1">
      <c r="A17" s="32"/>
      <c r="B17" s="93"/>
      <c r="C17" s="403" t="s">
        <v>45</v>
      </c>
      <c r="D17" s="408" t="s">
        <v>213</v>
      </c>
      <c r="E17" s="564"/>
      <c r="F17" s="398"/>
      <c r="G17" s="398"/>
      <c r="H17" s="398"/>
      <c r="I17" s="398"/>
      <c r="J17" s="16"/>
      <c r="K17" s="16"/>
      <c r="L17" s="16"/>
      <c r="M17" s="34"/>
    </row>
    <row r="18" spans="1:13" ht="30.75" customHeight="1" thickTop="1" thickBot="1">
      <c r="A18" s="32"/>
      <c r="B18" s="16"/>
      <c r="C18" s="16"/>
      <c r="D18" s="16"/>
      <c r="E18" s="16"/>
      <c r="F18" s="16"/>
      <c r="G18" s="16"/>
      <c r="H18" s="16"/>
      <c r="I18" s="16"/>
      <c r="J18" s="16"/>
      <c r="K18" s="16"/>
      <c r="L18" s="16"/>
      <c r="M18" s="34"/>
    </row>
    <row r="19" spans="1:13" s="90" customFormat="1" ht="36" customHeight="1" thickTop="1" thickBot="1">
      <c r="A19" s="32"/>
      <c r="B19" s="92"/>
      <c r="C19" s="217" t="s">
        <v>214</v>
      </c>
      <c r="D19" s="92"/>
      <c r="E19" s="92"/>
      <c r="F19" s="92"/>
      <c r="G19" s="92"/>
      <c r="H19" s="92"/>
      <c r="I19" s="92"/>
      <c r="J19" s="92"/>
      <c r="K19" s="92"/>
      <c r="L19" s="92"/>
      <c r="M19" s="95"/>
    </row>
    <row r="20" spans="1:13" s="48" customFormat="1" ht="31.5" customHeight="1" thickTop="1" thickBot="1">
      <c r="A20" s="32"/>
      <c r="B20" s="94"/>
      <c r="C20" s="216" t="str">
        <f>IF(E12="","",SUM(E12:E17))</f>
        <v/>
      </c>
      <c r="D20" s="401" t="s">
        <v>215</v>
      </c>
      <c r="E20" s="94"/>
      <c r="F20" s="94"/>
      <c r="G20" s="94"/>
      <c r="H20" s="94"/>
      <c r="I20" s="94"/>
      <c r="J20" s="94"/>
      <c r="K20" s="94"/>
      <c r="L20" s="94"/>
      <c r="M20" s="96"/>
    </row>
    <row r="21" spans="1:13" s="48" customFormat="1" ht="31.5" customHeight="1" thickTop="1">
      <c r="A21" s="32"/>
      <c r="B21" s="94"/>
      <c r="C21" s="94"/>
      <c r="D21" s="94"/>
      <c r="E21" s="94"/>
      <c r="F21" s="94"/>
      <c r="G21" s="94"/>
      <c r="H21" s="94"/>
      <c r="I21" s="94"/>
      <c r="J21" s="94"/>
      <c r="K21" s="94"/>
      <c r="L21" s="94"/>
      <c r="M21" s="96"/>
    </row>
    <row r="22" spans="1:13" s="48" customFormat="1" ht="31.5" customHeight="1">
      <c r="A22" s="32"/>
      <c r="B22" s="94"/>
      <c r="C22" s="94"/>
      <c r="D22" s="94"/>
      <c r="E22" s="94"/>
      <c r="F22" s="94"/>
      <c r="G22" s="94"/>
      <c r="H22" s="94"/>
      <c r="I22" s="94"/>
      <c r="J22" s="94"/>
      <c r="K22" s="94"/>
      <c r="L22" s="94"/>
      <c r="M22" s="96"/>
    </row>
    <row r="23" spans="1:13" s="48" customFormat="1" ht="31.5" customHeight="1">
      <c r="A23" s="32"/>
      <c r="B23" s="94"/>
      <c r="C23" s="506"/>
      <c r="D23" s="504"/>
      <c r="E23" s="11"/>
      <c r="F23" s="504"/>
      <c r="G23" s="504"/>
      <c r="H23" s="504"/>
      <c r="I23" s="504"/>
      <c r="J23" s="504"/>
      <c r="K23" s="504"/>
      <c r="L23" s="94"/>
      <c r="M23" s="96"/>
    </row>
    <row r="24" spans="1:13" s="48" customFormat="1" ht="31.5" customHeight="1">
      <c r="A24" s="32"/>
      <c r="B24" s="504"/>
      <c r="C24" s="504"/>
      <c r="D24" s="505"/>
      <c r="E24" s="504"/>
      <c r="F24" s="504"/>
      <c r="G24" s="504"/>
      <c r="H24" s="504"/>
      <c r="I24" s="504"/>
      <c r="J24" s="504"/>
      <c r="K24" s="504"/>
      <c r="L24" s="94"/>
      <c r="M24" s="96"/>
    </row>
    <row r="25" spans="1:13" s="48" customFormat="1" ht="20.25" customHeight="1">
      <c r="A25" s="32"/>
      <c r="B25" s="504"/>
      <c r="C25" s="504"/>
      <c r="D25" s="676"/>
      <c r="E25" s="676"/>
      <c r="F25" s="676"/>
      <c r="G25" s="676"/>
      <c r="H25" s="676"/>
      <c r="I25" s="676"/>
      <c r="J25" s="676"/>
      <c r="K25" s="504"/>
      <c r="L25" s="94"/>
      <c r="M25" s="96"/>
    </row>
    <row r="26" spans="1:13" s="48" customFormat="1" ht="30" customHeight="1">
      <c r="A26" s="32"/>
      <c r="B26" s="504"/>
      <c r="C26" s="504"/>
      <c r="D26" s="499"/>
      <c r="E26" s="499"/>
      <c r="F26" s="499"/>
      <c r="G26" s="499"/>
      <c r="H26" s="499"/>
      <c r="I26" s="499"/>
      <c r="J26" s="499"/>
      <c r="K26" s="504"/>
      <c r="L26" s="94"/>
      <c r="M26" s="96"/>
    </row>
    <row r="27" spans="1:13" ht="96.75" customHeight="1">
      <c r="A27" s="32"/>
      <c r="B27" s="9"/>
      <c r="C27" s="9"/>
      <c r="D27" s="501"/>
      <c r="E27" s="500"/>
      <c r="F27" s="500"/>
      <c r="G27" s="500"/>
      <c r="H27" s="500"/>
      <c r="I27" s="500"/>
      <c r="J27" s="500"/>
      <c r="K27" s="9"/>
      <c r="L27" s="16"/>
      <c r="M27" s="34"/>
    </row>
    <row r="28" spans="1:13" ht="113.25" customHeight="1">
      <c r="A28" s="32"/>
      <c r="B28" s="9"/>
      <c r="C28" s="9"/>
      <c r="D28" s="501"/>
      <c r="E28" s="500"/>
      <c r="F28" s="500"/>
      <c r="G28" s="500"/>
      <c r="H28" s="500"/>
      <c r="I28" s="500"/>
      <c r="J28" s="500"/>
      <c r="K28" s="9"/>
      <c r="L28" s="16"/>
      <c r="M28" s="34"/>
    </row>
    <row r="29" spans="1:13" ht="140.25" customHeight="1">
      <c r="A29" s="32"/>
      <c r="B29" s="9"/>
      <c r="C29" s="9"/>
      <c r="D29" s="501"/>
      <c r="E29" s="500"/>
      <c r="F29" s="500"/>
      <c r="G29" s="500"/>
      <c r="H29" s="500"/>
      <c r="I29" s="500"/>
      <c r="J29" s="500"/>
      <c r="K29" s="9"/>
      <c r="L29" s="16"/>
      <c r="M29" s="34"/>
    </row>
    <row r="30" spans="1:13" ht="118.5" customHeight="1">
      <c r="A30" s="32"/>
      <c r="B30" s="9"/>
      <c r="C30" s="9"/>
      <c r="D30" s="502"/>
      <c r="E30" s="500"/>
      <c r="F30" s="500"/>
      <c r="G30" s="500"/>
      <c r="H30" s="500"/>
      <c r="I30" s="500"/>
      <c r="J30" s="500"/>
      <c r="K30" s="9"/>
      <c r="L30" s="16"/>
      <c r="M30" s="34"/>
    </row>
    <row r="31" spans="1:13" ht="162" customHeight="1">
      <c r="A31" s="32"/>
      <c r="B31" s="9"/>
      <c r="C31" s="9"/>
      <c r="D31" s="502"/>
      <c r="E31" s="500"/>
      <c r="F31" s="500"/>
      <c r="G31" s="500"/>
      <c r="H31" s="500"/>
      <c r="I31" s="500"/>
      <c r="J31" s="500"/>
      <c r="K31" s="9"/>
      <c r="L31" s="16"/>
      <c r="M31" s="34"/>
    </row>
    <row r="32" spans="1:13" ht="27" customHeight="1">
      <c r="A32" s="32"/>
      <c r="B32" s="9"/>
      <c r="C32" s="9"/>
      <c r="D32" s="503"/>
      <c r="E32" s="9"/>
      <c r="F32" s="9"/>
      <c r="G32" s="9"/>
      <c r="H32" s="9"/>
      <c r="I32" s="9"/>
      <c r="J32" s="9"/>
      <c r="K32" s="9"/>
      <c r="L32" s="16"/>
      <c r="M32" s="34"/>
    </row>
    <row r="33" spans="1:13">
      <c r="A33" s="32"/>
      <c r="B33" s="16"/>
      <c r="C33" s="16"/>
      <c r="D33" s="16"/>
      <c r="E33" s="16"/>
      <c r="F33" s="16"/>
      <c r="G33" s="16"/>
      <c r="H33" s="16"/>
      <c r="I33" s="16"/>
      <c r="J33" s="16"/>
      <c r="K33" s="16"/>
      <c r="L33" s="16"/>
      <c r="M33" s="34"/>
    </row>
    <row r="34" spans="1:13" ht="15.75" thickBot="1">
      <c r="A34" s="32"/>
      <c r="B34" s="35"/>
      <c r="C34" s="35"/>
      <c r="D34" s="35"/>
      <c r="E34" s="35"/>
      <c r="F34" s="35"/>
      <c r="G34" s="35"/>
      <c r="H34" s="35"/>
      <c r="I34" s="35"/>
      <c r="J34" s="35"/>
      <c r="K34" s="35"/>
      <c r="L34" s="35"/>
      <c r="M34" s="36"/>
    </row>
    <row r="35" spans="1:13" ht="15.75" thickTop="1">
      <c r="A35" s="143"/>
    </row>
  </sheetData>
  <sheetProtection algorithmName="SHA-512" hashValue="5ofPNMXS0LBJSg+4Id9NPmS8UF6pZWBzzgczaz92mgmpm5FH30trj3aE/9Zmf578EJ15UdxinPXM87pSv3qJkw==" saltValue="rOmYxe8+BU/eJr6m2RfZqw==" spinCount="100000" sheet="1" objects="1" scenarios="1" formatCells="0" formatColumns="0" formatRows="0"/>
  <mergeCells count="2">
    <mergeCell ref="D25:J25"/>
    <mergeCell ref="C5:E7"/>
  </mergeCells>
  <conditionalFormatting sqref="E12:E17">
    <cfRule type="cellIs" dxfId="52" priority="31" operator="equal">
      <formula>1</formula>
    </cfRule>
    <cfRule type="cellIs" dxfId="51" priority="32" operator="equal">
      <formula>4</formula>
    </cfRule>
    <cfRule type="cellIs" dxfId="50" priority="33" operator="equal">
      <formula>3</formula>
    </cfRule>
    <cfRule type="cellIs" dxfId="49" priority="34" operator="equal">
      <formula>2</formula>
    </cfRule>
    <cfRule type="cellIs" dxfId="48" priority="35" operator="equal">
      <formula>0</formula>
    </cfRule>
  </conditionalFormatting>
  <conditionalFormatting sqref="E31">
    <cfRule type="expression" dxfId="47" priority="30">
      <formula>#REF!="X"</formula>
    </cfRule>
  </conditionalFormatting>
  <conditionalFormatting sqref="E30">
    <cfRule type="expression" dxfId="46" priority="29">
      <formula>#REF!="X"</formula>
    </cfRule>
  </conditionalFormatting>
  <conditionalFormatting sqref="E29">
    <cfRule type="expression" dxfId="45" priority="28">
      <formula>#REF!="X"</formula>
    </cfRule>
  </conditionalFormatting>
  <conditionalFormatting sqref="E28">
    <cfRule type="expression" dxfId="44" priority="27">
      <formula>#REF!="X"</formula>
    </cfRule>
  </conditionalFormatting>
  <conditionalFormatting sqref="E27">
    <cfRule type="expression" dxfId="43" priority="26">
      <formula>#REF!="X"</formula>
    </cfRule>
  </conditionalFormatting>
  <conditionalFormatting sqref="F31">
    <cfRule type="expression" dxfId="42" priority="24">
      <formula>#REF!="x"</formula>
    </cfRule>
  </conditionalFormatting>
  <conditionalFormatting sqref="F30">
    <cfRule type="expression" dxfId="41" priority="23">
      <formula>#REF!="x"</formula>
    </cfRule>
  </conditionalFormatting>
  <conditionalFormatting sqref="F29">
    <cfRule type="expression" dxfId="40" priority="22">
      <formula>#REF!="x"</formula>
    </cfRule>
  </conditionalFormatting>
  <conditionalFormatting sqref="F27">
    <cfRule type="expression" dxfId="39" priority="21">
      <formula>#REF!="x"</formula>
    </cfRule>
  </conditionalFormatting>
  <conditionalFormatting sqref="F28">
    <cfRule type="expression" dxfId="38" priority="25">
      <formula>#REF!="x"</formula>
    </cfRule>
  </conditionalFormatting>
  <conditionalFormatting sqref="G27">
    <cfRule type="expression" dxfId="37" priority="16">
      <formula>#REF!="x"</formula>
    </cfRule>
  </conditionalFormatting>
  <conditionalFormatting sqref="G31">
    <cfRule type="expression" dxfId="36" priority="18">
      <formula>#REF!="x"</formula>
    </cfRule>
  </conditionalFormatting>
  <conditionalFormatting sqref="G30">
    <cfRule type="expression" dxfId="35" priority="17">
      <formula>#REF!="x"</formula>
    </cfRule>
  </conditionalFormatting>
  <conditionalFormatting sqref="G29">
    <cfRule type="expression" dxfId="34" priority="19">
      <formula>#REF!="x"</formula>
    </cfRule>
  </conditionalFormatting>
  <conditionalFormatting sqref="G28">
    <cfRule type="expression" dxfId="33" priority="20">
      <formula>#REF!="x"</formula>
    </cfRule>
  </conditionalFormatting>
  <conditionalFormatting sqref="J27">
    <cfRule type="expression" dxfId="32" priority="15">
      <formula>#REF!="x"</formula>
    </cfRule>
  </conditionalFormatting>
  <conditionalFormatting sqref="J28">
    <cfRule type="expression" dxfId="31" priority="14">
      <formula>#REF!="x"</formula>
    </cfRule>
  </conditionalFormatting>
  <conditionalFormatting sqref="J29">
    <cfRule type="expression" dxfId="30" priority="13">
      <formula>#REF!="x"</formula>
    </cfRule>
  </conditionalFormatting>
  <conditionalFormatting sqref="J30">
    <cfRule type="expression" dxfId="29" priority="12">
      <formula>#REF!="x"</formula>
    </cfRule>
  </conditionalFormatting>
  <conditionalFormatting sqref="J31">
    <cfRule type="expression" dxfId="28" priority="11">
      <formula>#REF!="x"</formula>
    </cfRule>
  </conditionalFormatting>
  <conditionalFormatting sqref="I31">
    <cfRule type="expression" dxfId="27" priority="7">
      <formula>#REF!="x"</formula>
    </cfRule>
  </conditionalFormatting>
  <conditionalFormatting sqref="I27">
    <cfRule type="expression" dxfId="26" priority="6">
      <formula>#REF!="x"</formula>
    </cfRule>
  </conditionalFormatting>
  <conditionalFormatting sqref="I30">
    <cfRule type="expression" dxfId="25" priority="8">
      <formula>#REF!="x"</formula>
    </cfRule>
  </conditionalFormatting>
  <conditionalFormatting sqref="I29">
    <cfRule type="expression" dxfId="24" priority="9">
      <formula>#REF!="x"</formula>
    </cfRule>
  </conditionalFormatting>
  <conditionalFormatting sqref="I28">
    <cfRule type="expression" dxfId="23" priority="10">
      <formula>#REF!="x"</formula>
    </cfRule>
  </conditionalFormatting>
  <conditionalFormatting sqref="H27">
    <cfRule type="expression" dxfId="22" priority="1">
      <formula>#REF!="x"</formula>
    </cfRule>
  </conditionalFormatting>
  <conditionalFormatting sqref="H31">
    <cfRule type="expression" dxfId="21" priority="2">
      <formula>#REF!="x"</formula>
    </cfRule>
  </conditionalFormatting>
  <conditionalFormatting sqref="H30">
    <cfRule type="expression" dxfId="20" priority="3">
      <formula>#REF!="x"</formula>
    </cfRule>
  </conditionalFormatting>
  <conditionalFormatting sqref="H29">
    <cfRule type="expression" dxfId="19" priority="4">
      <formula>#REF!="x"</formula>
    </cfRule>
  </conditionalFormatting>
  <conditionalFormatting sqref="H28">
    <cfRule type="expression" dxfId="18" priority="5">
      <formula>#REF!="x"</formula>
    </cfRule>
  </conditionalFormatting>
  <pageMargins left="0.7" right="0.7" top="0.75" bottom="0.75" header="0.3" footer="0.3"/>
  <pageSetup paperSize="9" orientation="portrait" horizontalDpi="4294967293"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554A3D40-7041-411C-AD1F-312FEB89022C}">
          <x14:formula1>
            <xm:f>Lists!$L$2:$L$6</xm:f>
          </x14:formula1>
          <xm:sqref>E12:E17</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26C5EA-5AA0-4219-BE06-5FB5535C989B}">
  <sheetPr codeName="Sheet10">
    <tabColor theme="4"/>
  </sheetPr>
  <dimension ref="A1:T91"/>
  <sheetViews>
    <sheetView zoomScale="60" zoomScaleNormal="60" workbookViewId="0">
      <selection activeCell="G30" sqref="G30"/>
    </sheetView>
  </sheetViews>
  <sheetFormatPr defaultColWidth="9.140625" defaultRowHeight="15"/>
  <cols>
    <col min="1" max="1" width="9.140625" style="41"/>
    <col min="2" max="2" width="23.85546875" style="41" customWidth="1"/>
    <col min="3" max="3" width="11.42578125" style="41" customWidth="1"/>
    <col min="4" max="4" width="15.140625" style="41" customWidth="1"/>
    <col min="5" max="5" width="11.85546875" style="41" customWidth="1"/>
    <col min="6" max="6" width="13.7109375" style="41" customWidth="1"/>
    <col min="7" max="7" width="13.28515625" style="41" customWidth="1"/>
    <col min="8" max="8" width="11.140625" style="41" customWidth="1"/>
    <col min="9" max="9" width="21.7109375" style="41" customWidth="1"/>
    <col min="10" max="10" width="26.28515625" style="41" customWidth="1"/>
    <col min="11" max="16384" width="9.140625" style="41"/>
  </cols>
  <sheetData>
    <row r="1" spans="1:20" ht="15.75" thickTop="1">
      <c r="A1" s="5"/>
      <c r="B1" s="6"/>
      <c r="C1" s="6"/>
      <c r="D1" s="6"/>
      <c r="E1" s="6"/>
      <c r="F1" s="6"/>
      <c r="G1" s="6"/>
      <c r="H1" s="6"/>
      <c r="I1" s="6"/>
      <c r="J1" s="6"/>
      <c r="K1" s="6"/>
      <c r="L1" s="6"/>
      <c r="M1" s="6"/>
      <c r="N1" s="6"/>
      <c r="O1" s="6"/>
      <c r="P1" s="6"/>
      <c r="Q1" s="6"/>
      <c r="R1" s="6"/>
      <c r="S1" s="6"/>
      <c r="T1" s="7"/>
    </row>
    <row r="2" spans="1:20" ht="18.75">
      <c r="A2" s="37"/>
      <c r="B2" s="28" t="s">
        <v>216</v>
      </c>
      <c r="C2" s="9"/>
      <c r="D2" s="9"/>
      <c r="E2" s="9"/>
      <c r="F2" s="9"/>
      <c r="G2" s="9"/>
      <c r="H2" s="9"/>
      <c r="I2" s="9"/>
      <c r="J2" s="9"/>
      <c r="K2" s="9"/>
      <c r="L2" s="9"/>
      <c r="M2" s="9"/>
      <c r="N2" s="9"/>
      <c r="O2" s="9"/>
      <c r="P2" s="9"/>
      <c r="Q2" s="9"/>
      <c r="R2" s="9"/>
      <c r="S2" s="9"/>
      <c r="T2" s="10"/>
    </row>
    <row r="3" spans="1:20" ht="18.75">
      <c r="A3" s="8"/>
      <c r="B3" s="28" t="s">
        <v>217</v>
      </c>
      <c r="C3" s="9"/>
      <c r="D3" s="9"/>
      <c r="E3" s="9"/>
      <c r="F3" s="9"/>
      <c r="G3" s="9"/>
      <c r="H3" s="9"/>
      <c r="I3" s="9"/>
      <c r="J3" s="9"/>
      <c r="K3" s="9"/>
      <c r="L3" s="9"/>
      <c r="M3" s="9"/>
      <c r="N3" s="9"/>
      <c r="O3" s="9"/>
      <c r="P3" s="9"/>
      <c r="Q3" s="9"/>
      <c r="R3" s="9"/>
      <c r="S3" s="9"/>
      <c r="T3" s="10"/>
    </row>
    <row r="4" spans="1:20" ht="15" customHeight="1">
      <c r="A4" s="8"/>
      <c r="B4" s="681" t="s">
        <v>218</v>
      </c>
      <c r="C4" s="681"/>
      <c r="D4" s="681"/>
      <c r="E4" s="681"/>
      <c r="F4" s="681"/>
      <c r="G4" s="681"/>
      <c r="H4" s="681"/>
      <c r="I4" s="681"/>
      <c r="J4" s="681"/>
      <c r="K4" s="681"/>
      <c r="L4" s="9"/>
      <c r="M4" s="9"/>
      <c r="N4" s="9"/>
      <c r="O4" s="9"/>
      <c r="P4" s="9"/>
      <c r="Q4" s="9"/>
      <c r="R4" s="9"/>
      <c r="S4" s="9"/>
      <c r="T4" s="10"/>
    </row>
    <row r="5" spans="1:20">
      <c r="A5" s="8"/>
      <c r="B5" s="681"/>
      <c r="C5" s="681"/>
      <c r="D5" s="681"/>
      <c r="E5" s="681"/>
      <c r="F5" s="681"/>
      <c r="G5" s="681"/>
      <c r="H5" s="681"/>
      <c r="I5" s="681"/>
      <c r="J5" s="681"/>
      <c r="K5" s="681"/>
      <c r="L5" s="9"/>
      <c r="M5" s="9"/>
      <c r="N5" s="9"/>
      <c r="O5" s="9"/>
      <c r="P5" s="9"/>
      <c r="Q5" s="9"/>
      <c r="R5" s="9"/>
      <c r="S5" s="9"/>
      <c r="T5" s="10"/>
    </row>
    <row r="6" spans="1:20">
      <c r="A6" s="8"/>
      <c r="B6" s="681"/>
      <c r="C6" s="681"/>
      <c r="D6" s="681"/>
      <c r="E6" s="681"/>
      <c r="F6" s="681"/>
      <c r="G6" s="681"/>
      <c r="H6" s="681"/>
      <c r="I6" s="681"/>
      <c r="J6" s="681"/>
      <c r="K6" s="681"/>
      <c r="L6" s="9"/>
      <c r="M6" s="9"/>
      <c r="N6" s="9"/>
      <c r="O6" s="9"/>
      <c r="P6" s="9"/>
      <c r="Q6" s="9"/>
      <c r="R6" s="9"/>
      <c r="S6" s="9"/>
      <c r="T6" s="10"/>
    </row>
    <row r="7" spans="1:20">
      <c r="A7" s="8"/>
      <c r="B7" s="681"/>
      <c r="C7" s="681"/>
      <c r="D7" s="681"/>
      <c r="E7" s="681"/>
      <c r="F7" s="681"/>
      <c r="G7" s="681"/>
      <c r="H7" s="681"/>
      <c r="I7" s="681"/>
      <c r="J7" s="681"/>
      <c r="K7" s="681"/>
      <c r="L7" s="9"/>
      <c r="M7" s="9"/>
      <c r="N7" s="9"/>
      <c r="O7" s="9"/>
      <c r="P7" s="9"/>
      <c r="Q7" s="9"/>
      <c r="R7" s="9"/>
      <c r="S7" s="9"/>
      <c r="T7" s="10"/>
    </row>
    <row r="8" spans="1:20">
      <c r="A8" s="8"/>
      <c r="B8" s="681"/>
      <c r="C8" s="681"/>
      <c r="D8" s="681"/>
      <c r="E8" s="681"/>
      <c r="F8" s="681"/>
      <c r="G8" s="681"/>
      <c r="H8" s="681"/>
      <c r="I8" s="681"/>
      <c r="J8" s="681"/>
      <c r="K8" s="681"/>
      <c r="L8" s="9"/>
      <c r="M8" s="9"/>
      <c r="N8" s="9"/>
      <c r="O8" s="9"/>
      <c r="P8" s="9"/>
      <c r="Q8" s="9"/>
      <c r="R8" s="9"/>
      <c r="S8" s="9"/>
      <c r="T8" s="10"/>
    </row>
    <row r="9" spans="1:20">
      <c r="A9" s="9"/>
      <c r="B9" s="9"/>
      <c r="C9" s="9"/>
      <c r="D9" s="9"/>
      <c r="E9" s="9"/>
      <c r="F9" s="9"/>
      <c r="G9" s="9"/>
      <c r="H9" s="9"/>
      <c r="I9" s="9"/>
      <c r="J9" s="9"/>
      <c r="K9" s="9"/>
      <c r="L9" s="9"/>
      <c r="M9" s="9"/>
      <c r="N9" s="9"/>
      <c r="O9" s="9"/>
      <c r="P9" s="9"/>
      <c r="Q9" s="9"/>
      <c r="R9" s="9"/>
      <c r="S9" s="9"/>
      <c r="T9" s="10"/>
    </row>
    <row r="10" spans="1:20">
      <c r="A10" s="9"/>
      <c r="B10" s="9"/>
      <c r="C10" s="9"/>
      <c r="D10" s="9"/>
      <c r="E10" s="9"/>
      <c r="F10" s="9"/>
      <c r="G10" s="9"/>
      <c r="H10" s="9"/>
      <c r="I10" s="9"/>
      <c r="J10" s="9"/>
      <c r="K10" s="9"/>
      <c r="L10" s="9"/>
      <c r="M10" s="9"/>
      <c r="N10" s="9"/>
      <c r="O10" s="9"/>
      <c r="P10" s="9"/>
      <c r="Q10" s="9"/>
      <c r="R10" s="9"/>
      <c r="S10" s="9"/>
      <c r="T10" s="10"/>
    </row>
    <row r="11" spans="1:20">
      <c r="A11" s="9"/>
      <c r="B11" s="9"/>
      <c r="C11" s="9"/>
      <c r="D11" s="9"/>
      <c r="E11" s="9"/>
      <c r="F11" s="9"/>
      <c r="G11" s="9"/>
      <c r="H11" s="9"/>
      <c r="I11" s="9"/>
      <c r="J11" s="9"/>
      <c r="K11" s="9"/>
      <c r="L11" s="9"/>
      <c r="M11" s="9"/>
      <c r="N11" s="9"/>
      <c r="O11" s="9"/>
      <c r="P11" s="9"/>
      <c r="Q11" s="9"/>
      <c r="R11" s="9"/>
      <c r="S11" s="9"/>
      <c r="T11" s="10"/>
    </row>
    <row r="12" spans="1:20" ht="15.75" thickBot="1">
      <c r="A12" s="9"/>
      <c r="B12" s="52"/>
      <c r="C12" s="52"/>
      <c r="D12" s="52"/>
      <c r="E12" s="52"/>
      <c r="F12" s="52"/>
      <c r="G12" s="9"/>
      <c r="H12" s="9"/>
      <c r="I12" s="9"/>
      <c r="J12" s="9"/>
      <c r="K12" s="9"/>
      <c r="L12" s="9"/>
      <c r="M12" s="9"/>
      <c r="N12" s="9"/>
      <c r="O12" s="9"/>
      <c r="P12" s="9"/>
      <c r="Q12" s="9"/>
      <c r="R12" s="9"/>
      <c r="S12" s="9"/>
      <c r="T12" s="10"/>
    </row>
    <row r="13" spans="1:20" ht="27" thickTop="1" thickBot="1">
      <c r="A13" s="53"/>
      <c r="B13" s="688" t="s">
        <v>219</v>
      </c>
      <c r="C13" s="689"/>
      <c r="D13" s="335" t="s">
        <v>220</v>
      </c>
      <c r="E13" s="682" t="s">
        <v>143</v>
      </c>
      <c r="F13" s="683"/>
      <c r="G13" s="9"/>
      <c r="H13" s="9"/>
      <c r="I13" s="9"/>
      <c r="J13" s="9"/>
      <c r="K13" s="9"/>
      <c r="L13" s="9"/>
      <c r="M13" s="9"/>
      <c r="N13" s="9"/>
      <c r="O13" s="9"/>
      <c r="P13" s="9"/>
      <c r="Q13" s="9"/>
      <c r="R13" s="9"/>
      <c r="S13" s="9"/>
      <c r="T13" s="10"/>
    </row>
    <row r="14" spans="1:20" ht="16.5" thickTop="1" thickBot="1">
      <c r="A14" s="53"/>
      <c r="B14" s="691"/>
      <c r="C14" s="685"/>
      <c r="D14" s="507"/>
      <c r="E14" s="684"/>
      <c r="F14" s="685"/>
      <c r="G14" s="9"/>
      <c r="H14" s="9"/>
      <c r="I14" s="9"/>
      <c r="J14" s="9"/>
      <c r="K14" s="9"/>
      <c r="L14" s="9"/>
      <c r="M14" s="9"/>
      <c r="N14" s="9"/>
      <c r="O14" s="9"/>
      <c r="P14" s="9"/>
      <c r="Q14" s="9"/>
      <c r="R14" s="9"/>
      <c r="S14" s="9"/>
      <c r="T14" s="10"/>
    </row>
    <row r="15" spans="1:20" ht="16.5" thickTop="1" thickBot="1">
      <c r="A15" s="53"/>
      <c r="B15" s="690"/>
      <c r="C15" s="687"/>
      <c r="D15" s="507"/>
      <c r="E15" s="686"/>
      <c r="F15" s="687"/>
      <c r="G15" s="9"/>
      <c r="H15" s="9"/>
      <c r="I15" s="9"/>
      <c r="J15" s="9"/>
      <c r="K15" s="9"/>
      <c r="L15" s="9"/>
      <c r="M15" s="9"/>
      <c r="N15" s="9"/>
      <c r="O15" s="9"/>
      <c r="P15" s="9"/>
      <c r="Q15" s="9"/>
      <c r="R15" s="9"/>
      <c r="S15" s="9"/>
      <c r="T15" s="10"/>
    </row>
    <row r="16" spans="1:20" ht="16.5" thickTop="1" thickBot="1">
      <c r="A16" s="53"/>
      <c r="B16" s="690"/>
      <c r="C16" s="687"/>
      <c r="D16" s="507"/>
      <c r="E16" s="686"/>
      <c r="F16" s="687"/>
      <c r="G16" s="9"/>
      <c r="H16" s="9"/>
      <c r="I16" s="9"/>
      <c r="J16" s="9"/>
      <c r="K16" s="9"/>
      <c r="L16" s="9"/>
      <c r="M16" s="9"/>
      <c r="N16" s="9"/>
      <c r="O16" s="9"/>
      <c r="P16" s="9"/>
      <c r="Q16" s="9"/>
      <c r="R16" s="9"/>
      <c r="S16" s="9"/>
      <c r="T16" s="10"/>
    </row>
    <row r="17" spans="1:20" ht="16.5" thickTop="1" thickBot="1">
      <c r="A17" s="53"/>
      <c r="B17" s="690"/>
      <c r="C17" s="687"/>
      <c r="D17" s="507"/>
      <c r="E17" s="686"/>
      <c r="F17" s="687"/>
      <c r="G17" s="9"/>
      <c r="H17" s="9"/>
      <c r="I17" s="9"/>
      <c r="J17" s="9"/>
      <c r="K17" s="9"/>
      <c r="L17" s="9"/>
      <c r="M17" s="9"/>
      <c r="N17" s="9"/>
      <c r="O17" s="9"/>
      <c r="P17" s="9"/>
      <c r="Q17" s="9"/>
      <c r="R17" s="9"/>
      <c r="S17" s="9"/>
      <c r="T17" s="10"/>
    </row>
    <row r="18" spans="1:20" ht="16.5" thickTop="1" thickBot="1">
      <c r="A18" s="53"/>
      <c r="B18" s="690"/>
      <c r="C18" s="687"/>
      <c r="D18" s="507"/>
      <c r="E18" s="686"/>
      <c r="F18" s="687"/>
      <c r="G18" s="9"/>
      <c r="H18" s="9"/>
      <c r="I18" s="9"/>
      <c r="J18" s="9"/>
      <c r="K18" s="9"/>
      <c r="L18" s="9"/>
      <c r="M18" s="9"/>
      <c r="N18" s="9"/>
      <c r="O18" s="9"/>
      <c r="P18" s="9"/>
      <c r="Q18" s="9"/>
      <c r="R18" s="9"/>
      <c r="S18" s="9"/>
      <c r="T18" s="10"/>
    </row>
    <row r="19" spans="1:20" ht="16.5" thickTop="1" thickBot="1">
      <c r="A19" s="53"/>
      <c r="B19" s="690"/>
      <c r="C19" s="687"/>
      <c r="D19" s="507"/>
      <c r="E19" s="686"/>
      <c r="F19" s="687"/>
      <c r="G19" s="9"/>
      <c r="H19" s="9"/>
      <c r="I19" s="9"/>
      <c r="J19" s="9"/>
      <c r="K19" s="9"/>
      <c r="L19" s="9"/>
      <c r="M19" s="9"/>
      <c r="N19" s="9"/>
      <c r="O19" s="9"/>
      <c r="P19" s="9"/>
      <c r="Q19" s="9"/>
      <c r="R19" s="9"/>
      <c r="S19" s="9"/>
      <c r="T19" s="10"/>
    </row>
    <row r="20" spans="1:20" ht="15.75" thickTop="1">
      <c r="A20" s="9"/>
      <c r="B20" s="9"/>
      <c r="C20" s="9"/>
      <c r="D20" s="9"/>
      <c r="E20" s="9"/>
      <c r="F20" s="9"/>
      <c r="G20" s="9"/>
      <c r="H20" s="9"/>
      <c r="I20" s="9"/>
      <c r="J20" s="9"/>
      <c r="K20" s="9"/>
      <c r="L20" s="9"/>
      <c r="M20" s="9"/>
      <c r="N20" s="9"/>
      <c r="O20" s="9"/>
      <c r="P20" s="9"/>
      <c r="Q20" s="9"/>
      <c r="R20" s="9"/>
      <c r="S20" s="9"/>
      <c r="T20" s="10"/>
    </row>
    <row r="21" spans="1:20">
      <c r="A21" s="9"/>
      <c r="B21" s="9"/>
      <c r="C21" s="9"/>
      <c r="D21" s="9"/>
      <c r="E21" s="9"/>
      <c r="F21" s="9"/>
      <c r="G21" s="9"/>
      <c r="H21" s="9"/>
      <c r="I21" s="9"/>
      <c r="J21" s="9"/>
      <c r="K21" s="9"/>
      <c r="L21" s="9"/>
      <c r="M21" s="9"/>
      <c r="N21" s="9"/>
      <c r="O21" s="9"/>
      <c r="P21" s="9"/>
      <c r="Q21" s="9"/>
      <c r="R21" s="9"/>
      <c r="S21" s="9"/>
      <c r="T21" s="10"/>
    </row>
    <row r="22" spans="1:20">
      <c r="A22" s="9"/>
      <c r="B22" s="9"/>
      <c r="C22" s="9"/>
      <c r="D22" s="9"/>
      <c r="E22" s="9"/>
      <c r="F22" s="9"/>
      <c r="G22" s="9"/>
      <c r="H22" s="9"/>
      <c r="I22" s="9"/>
      <c r="J22" s="9"/>
      <c r="K22" s="9"/>
      <c r="L22" s="9"/>
      <c r="M22" s="9"/>
      <c r="N22" s="9"/>
      <c r="O22" s="9"/>
      <c r="P22" s="9"/>
      <c r="Q22" s="9"/>
      <c r="R22" s="9"/>
      <c r="S22" s="9"/>
      <c r="T22" s="10"/>
    </row>
    <row r="23" spans="1:20">
      <c r="A23" s="9"/>
      <c r="B23" s="9"/>
      <c r="C23" s="9"/>
      <c r="D23" s="9"/>
      <c r="E23" s="9"/>
      <c r="F23" s="9"/>
      <c r="G23" s="9"/>
      <c r="H23" s="9"/>
      <c r="I23" s="9"/>
      <c r="J23" s="9"/>
      <c r="K23" s="9"/>
      <c r="L23" s="9"/>
      <c r="M23" s="9"/>
      <c r="N23" s="9"/>
      <c r="O23" s="9"/>
      <c r="P23" s="9"/>
      <c r="Q23" s="9"/>
      <c r="R23" s="9"/>
      <c r="S23" s="9"/>
      <c r="T23" s="10"/>
    </row>
    <row r="24" spans="1:20">
      <c r="A24" s="9"/>
      <c r="B24" s="9"/>
      <c r="C24" s="9"/>
      <c r="D24" s="9"/>
      <c r="E24" s="9"/>
      <c r="F24" s="9"/>
      <c r="G24" s="9"/>
      <c r="H24" s="9"/>
      <c r="I24" s="9"/>
      <c r="J24" s="9"/>
      <c r="K24" s="9"/>
      <c r="L24" s="9"/>
      <c r="M24" s="9"/>
      <c r="N24" s="9"/>
      <c r="O24" s="9"/>
      <c r="P24" s="9"/>
      <c r="Q24" s="9"/>
      <c r="R24" s="9"/>
      <c r="S24" s="9"/>
      <c r="T24" s="10"/>
    </row>
    <row r="25" spans="1:20">
      <c r="A25" s="9"/>
      <c r="B25" s="9"/>
      <c r="C25" s="9"/>
      <c r="D25" s="9"/>
      <c r="E25" s="9"/>
      <c r="F25" s="9"/>
      <c r="G25" s="9"/>
      <c r="H25" s="9"/>
      <c r="I25" s="9"/>
      <c r="J25" s="9"/>
      <c r="K25" s="9"/>
      <c r="L25" s="9"/>
      <c r="M25" s="9"/>
      <c r="N25" s="9"/>
      <c r="O25" s="9"/>
      <c r="P25" s="9"/>
      <c r="Q25" s="9"/>
      <c r="R25" s="9"/>
      <c r="S25" s="9"/>
      <c r="T25" s="10"/>
    </row>
    <row r="26" spans="1:20">
      <c r="A26" s="8"/>
      <c r="B26" s="9"/>
      <c r="C26" s="9"/>
      <c r="D26" s="9"/>
      <c r="E26" s="9"/>
      <c r="F26" s="9"/>
      <c r="G26" s="9"/>
      <c r="H26" s="9"/>
      <c r="I26" s="9"/>
      <c r="J26" s="9"/>
      <c r="K26" s="9"/>
      <c r="L26" s="9"/>
      <c r="M26" s="9"/>
      <c r="N26" s="9"/>
      <c r="O26" s="9"/>
      <c r="P26" s="9"/>
      <c r="Q26" s="9"/>
      <c r="R26" s="9"/>
      <c r="S26" s="9"/>
      <c r="T26" s="10"/>
    </row>
    <row r="27" spans="1:20" ht="15.75" thickBot="1">
      <c r="A27" s="8"/>
      <c r="B27" s="9"/>
      <c r="C27" s="9"/>
      <c r="D27" s="9"/>
      <c r="E27" s="9"/>
      <c r="F27" s="9"/>
      <c r="G27" s="9"/>
      <c r="H27" s="9"/>
      <c r="I27" s="9"/>
      <c r="J27" s="9"/>
      <c r="K27" s="9"/>
      <c r="L27" s="9"/>
      <c r="M27" s="9"/>
      <c r="N27" s="9"/>
      <c r="O27" s="9"/>
      <c r="P27" s="9"/>
      <c r="Q27" s="9"/>
      <c r="R27" s="9"/>
      <c r="S27" s="9"/>
      <c r="T27" s="10"/>
    </row>
    <row r="28" spans="1:20" ht="23.25" customHeight="1" thickTop="1" thickBot="1">
      <c r="A28" s="38"/>
      <c r="B28" s="678" t="s">
        <v>221</v>
      </c>
      <c r="C28" s="679"/>
      <c r="D28" s="679"/>
      <c r="E28" s="680"/>
      <c r="F28" s="57"/>
      <c r="G28" s="9"/>
      <c r="H28" s="9"/>
      <c r="I28" s="9"/>
      <c r="J28" s="9"/>
      <c r="K28" s="9"/>
      <c r="L28" s="9"/>
      <c r="M28" s="9"/>
      <c r="N28" s="9"/>
      <c r="O28" s="9"/>
      <c r="P28" s="9"/>
      <c r="Q28" s="9"/>
      <c r="R28" s="9"/>
      <c r="S28" s="9"/>
      <c r="T28" s="10"/>
    </row>
    <row r="29" spans="1:20" ht="23.25" customHeight="1" thickTop="1">
      <c r="A29" s="9"/>
      <c r="B29" s="565" t="s">
        <v>112</v>
      </c>
      <c r="C29" s="9"/>
      <c r="D29" s="9"/>
      <c r="E29" s="9"/>
      <c r="F29" s="9"/>
      <c r="G29" s="9"/>
      <c r="H29" s="9"/>
      <c r="I29" s="9"/>
      <c r="J29" s="9"/>
      <c r="K29" s="9"/>
      <c r="L29" s="9"/>
      <c r="M29" s="9"/>
      <c r="N29" s="9"/>
      <c r="O29" s="9"/>
      <c r="P29" s="9"/>
      <c r="Q29" s="9"/>
      <c r="R29" s="9"/>
      <c r="S29" s="9"/>
      <c r="T29" s="10"/>
    </row>
    <row r="30" spans="1:20" ht="59.25" customHeight="1" thickBot="1">
      <c r="A30" s="38"/>
      <c r="B30" s="336" t="s">
        <v>204</v>
      </c>
      <c r="C30" s="337" t="s">
        <v>222</v>
      </c>
      <c r="D30" s="337" t="s">
        <v>223</v>
      </c>
      <c r="E30" s="337" t="s">
        <v>224</v>
      </c>
      <c r="F30" s="337" t="s">
        <v>225</v>
      </c>
      <c r="G30" s="598" t="s">
        <v>226</v>
      </c>
      <c r="H30" s="336" t="s">
        <v>227</v>
      </c>
      <c r="I30" s="337" t="s">
        <v>228</v>
      </c>
      <c r="J30" s="338" t="s">
        <v>229</v>
      </c>
      <c r="K30" s="9"/>
      <c r="L30" s="9"/>
      <c r="M30" s="9"/>
      <c r="N30" s="9"/>
      <c r="O30" s="9"/>
      <c r="P30" s="9"/>
      <c r="Q30" s="9"/>
      <c r="R30" s="9"/>
      <c r="S30" s="9"/>
      <c r="T30" s="10"/>
    </row>
    <row r="31" spans="1:20" ht="16.5" thickTop="1" thickBot="1">
      <c r="A31" s="38"/>
      <c r="B31" s="508"/>
      <c r="C31" s="509"/>
      <c r="D31" s="510"/>
      <c r="E31" s="511"/>
      <c r="F31" s="339" t="str">
        <f>IF(C31="","",VLOOKUP(D31,Lists!$B$2:$C$14,2,FALSE)*'6a. Actions - EE'!C31)</f>
        <v/>
      </c>
      <c r="G31" s="514"/>
      <c r="H31" s="515"/>
      <c r="I31" s="510"/>
      <c r="J31" s="516"/>
      <c r="K31" s="9"/>
      <c r="L31" s="9"/>
      <c r="M31" s="9"/>
      <c r="N31" s="9"/>
      <c r="O31" s="9"/>
      <c r="P31" s="9"/>
      <c r="Q31" s="9"/>
      <c r="R31" s="9"/>
      <c r="S31" s="9"/>
      <c r="T31" s="10"/>
    </row>
    <row r="32" spans="1:20" ht="16.5" thickTop="1" thickBot="1">
      <c r="A32" s="38"/>
      <c r="B32" s="508"/>
      <c r="C32" s="509"/>
      <c r="D32" s="510"/>
      <c r="E32" s="511"/>
      <c r="F32" s="339" t="str">
        <f>IF(C32="","",VLOOKUP(D32,Lists!$B$2:$C$14,2,FALSE)*'6a. Actions - EE'!C32)</f>
        <v/>
      </c>
      <c r="G32" s="514"/>
      <c r="H32" s="515"/>
      <c r="I32" s="510"/>
      <c r="J32" s="516"/>
      <c r="K32" s="9"/>
      <c r="L32" s="9"/>
      <c r="M32" s="9"/>
      <c r="N32" s="9"/>
      <c r="O32" s="9"/>
      <c r="P32" s="9"/>
      <c r="Q32" s="9"/>
      <c r="R32" s="9"/>
      <c r="S32" s="9"/>
      <c r="T32" s="10"/>
    </row>
    <row r="33" spans="1:20" ht="16.5" thickTop="1" thickBot="1">
      <c r="A33" s="38"/>
      <c r="B33" s="508"/>
      <c r="C33" s="509"/>
      <c r="D33" s="510"/>
      <c r="E33" s="511"/>
      <c r="F33" s="339" t="str">
        <f>IF(C33="","",VLOOKUP(D33,Lists!$B$2:$C$14,2,FALSE)*'6a. Actions - EE'!C33)</f>
        <v/>
      </c>
      <c r="G33" s="514"/>
      <c r="H33" s="515"/>
      <c r="I33" s="510"/>
      <c r="J33" s="516"/>
      <c r="K33" s="9"/>
      <c r="L33" s="9"/>
      <c r="M33" s="9"/>
      <c r="N33" s="9"/>
      <c r="O33" s="9"/>
      <c r="P33" s="9"/>
      <c r="Q33" s="9"/>
      <c r="R33" s="9"/>
      <c r="S33" s="9"/>
      <c r="T33" s="10"/>
    </row>
    <row r="34" spans="1:20" ht="16.5" thickTop="1" thickBot="1">
      <c r="A34" s="38"/>
      <c r="B34" s="512"/>
      <c r="C34" s="509"/>
      <c r="D34" s="510"/>
      <c r="E34" s="511"/>
      <c r="F34" s="339" t="str">
        <f>IF(C34="","",VLOOKUP(D34,Lists!$B$2:$C$14,2,FALSE)*'6a. Actions - EE'!C34)</f>
        <v/>
      </c>
      <c r="G34" s="514"/>
      <c r="H34" s="515"/>
      <c r="I34" s="510"/>
      <c r="J34" s="516"/>
      <c r="K34" s="9"/>
      <c r="L34" s="9"/>
      <c r="M34" s="9"/>
      <c r="N34" s="9"/>
      <c r="O34" s="9"/>
      <c r="P34" s="9"/>
      <c r="Q34" s="9"/>
      <c r="R34" s="9"/>
      <c r="S34" s="9"/>
      <c r="T34" s="10"/>
    </row>
    <row r="35" spans="1:20" ht="16.5" thickTop="1" thickBot="1">
      <c r="A35" s="38"/>
      <c r="B35" s="508"/>
      <c r="C35" s="509"/>
      <c r="D35" s="510"/>
      <c r="E35" s="511"/>
      <c r="F35" s="339" t="str">
        <f>IF(C35="","",VLOOKUP(D35,Lists!$B$2:$C$14,2,FALSE)*'6a. Actions - EE'!C35)</f>
        <v/>
      </c>
      <c r="G35" s="514"/>
      <c r="H35" s="515"/>
      <c r="I35" s="510"/>
      <c r="J35" s="516"/>
      <c r="K35" s="9"/>
      <c r="L35" s="9"/>
      <c r="M35" s="9"/>
      <c r="N35" s="9"/>
      <c r="O35" s="9"/>
      <c r="P35" s="9"/>
      <c r="Q35" s="9"/>
      <c r="R35" s="9"/>
      <c r="S35" s="9"/>
      <c r="T35" s="10"/>
    </row>
    <row r="36" spans="1:20" ht="16.5" thickTop="1" thickBot="1">
      <c r="A36" s="38"/>
      <c r="B36" s="508"/>
      <c r="C36" s="509"/>
      <c r="D36" s="510"/>
      <c r="E36" s="511"/>
      <c r="F36" s="339" t="str">
        <f>IF(C36="","",VLOOKUP(D36,Lists!$B$2:$C$14,2,FALSE)*'6a. Actions - EE'!C36)</f>
        <v/>
      </c>
      <c r="G36" s="514"/>
      <c r="H36" s="515"/>
      <c r="I36" s="510"/>
      <c r="J36" s="516"/>
      <c r="K36" s="9"/>
      <c r="L36" s="9"/>
      <c r="M36" s="9"/>
      <c r="N36" s="9"/>
      <c r="O36" s="9"/>
      <c r="P36" s="9"/>
      <c r="Q36" s="9"/>
      <c r="R36" s="9"/>
      <c r="S36" s="9"/>
      <c r="T36" s="10"/>
    </row>
    <row r="37" spans="1:20" ht="16.5" thickTop="1" thickBot="1">
      <c r="A37" s="38"/>
      <c r="B37" s="508"/>
      <c r="C37" s="509"/>
      <c r="D37" s="510"/>
      <c r="E37" s="511"/>
      <c r="F37" s="339" t="str">
        <f>IF(C37="","",VLOOKUP(D37,Lists!$B$2:$C$14,2,FALSE)*'6a. Actions - EE'!C37)</f>
        <v/>
      </c>
      <c r="G37" s="514"/>
      <c r="H37" s="515"/>
      <c r="I37" s="510"/>
      <c r="J37" s="516"/>
      <c r="K37" s="9"/>
      <c r="L37" s="9"/>
      <c r="M37" s="9"/>
      <c r="N37" s="9"/>
      <c r="O37" s="9"/>
      <c r="P37" s="9"/>
      <c r="Q37" s="9"/>
      <c r="R37" s="9"/>
      <c r="S37" s="9"/>
      <c r="T37" s="10"/>
    </row>
    <row r="38" spans="1:20" ht="16.5" thickTop="1" thickBot="1">
      <c r="A38" s="38"/>
      <c r="B38" s="508"/>
      <c r="C38" s="509"/>
      <c r="D38" s="510"/>
      <c r="E38" s="511"/>
      <c r="F38" s="339" t="str">
        <f>IF(C38="","",VLOOKUP(D38,Lists!$B$2:$C$14,2,FALSE)*'6a. Actions - EE'!C38)</f>
        <v/>
      </c>
      <c r="G38" s="514"/>
      <c r="H38" s="515"/>
      <c r="I38" s="510"/>
      <c r="J38" s="516"/>
      <c r="K38" s="16"/>
      <c r="L38" s="16"/>
      <c r="M38" s="16"/>
      <c r="N38" s="16"/>
      <c r="O38" s="16"/>
      <c r="P38" s="16"/>
      <c r="Q38" s="16"/>
      <c r="R38" s="16"/>
      <c r="S38" s="16"/>
      <c r="T38" s="10"/>
    </row>
    <row r="39" spans="1:20" ht="16.5" thickTop="1" thickBot="1">
      <c r="A39" s="38"/>
      <c r="B39" s="508"/>
      <c r="C39" s="509"/>
      <c r="D39" s="510"/>
      <c r="E39" s="511"/>
      <c r="F39" s="339" t="str">
        <f>IF(C39="","",VLOOKUP(D39,Lists!$B$2:$C$14,2,FALSE)*'6a. Actions - EE'!C39)</f>
        <v/>
      </c>
      <c r="G39" s="514"/>
      <c r="H39" s="515"/>
      <c r="I39" s="510"/>
      <c r="J39" s="516"/>
      <c r="K39" s="16"/>
      <c r="L39" s="16"/>
      <c r="M39" s="16"/>
      <c r="N39" s="16"/>
      <c r="O39" s="16"/>
      <c r="P39" s="16"/>
      <c r="Q39" s="16"/>
      <c r="R39" s="16"/>
      <c r="S39" s="16"/>
      <c r="T39" s="10"/>
    </row>
    <row r="40" spans="1:20" ht="16.5" thickTop="1" thickBot="1">
      <c r="A40" s="38"/>
      <c r="B40" s="513"/>
      <c r="C40" s="509"/>
      <c r="D40" s="510"/>
      <c r="E40" s="511"/>
      <c r="F40" s="339" t="str">
        <f>IF(C40="","",VLOOKUP(D40,Lists!$B$2:$C$14,2,FALSE)*'6a. Actions - EE'!C40)</f>
        <v/>
      </c>
      <c r="G40" s="514"/>
      <c r="H40" s="515"/>
      <c r="I40" s="510"/>
      <c r="J40" s="515"/>
      <c r="K40" s="16"/>
      <c r="L40" s="16"/>
      <c r="M40" s="16"/>
      <c r="N40" s="16"/>
      <c r="O40" s="16"/>
      <c r="P40" s="16"/>
      <c r="Q40" s="16"/>
      <c r="R40" s="16"/>
      <c r="S40" s="16"/>
      <c r="T40" s="10"/>
    </row>
    <row r="41" spans="1:20" ht="16.5" thickTop="1">
      <c r="A41" s="32"/>
      <c r="B41" s="63"/>
      <c r="C41" s="64"/>
      <c r="D41" s="64"/>
      <c r="E41" s="64"/>
      <c r="F41" s="29"/>
      <c r="G41" s="29"/>
      <c r="H41" s="65"/>
      <c r="I41" s="65"/>
      <c r="J41" s="65"/>
      <c r="K41" s="66"/>
      <c r="L41" s="16"/>
      <c r="M41" s="16"/>
      <c r="N41" s="16"/>
      <c r="O41" s="16"/>
      <c r="P41" s="16"/>
      <c r="Q41" s="16"/>
      <c r="R41" s="16"/>
      <c r="S41" s="16"/>
      <c r="T41" s="10"/>
    </row>
    <row r="42" spans="1:20">
      <c r="A42" s="32"/>
      <c r="B42" s="16"/>
      <c r="C42" s="16"/>
      <c r="D42" s="16"/>
      <c r="E42" s="16"/>
      <c r="F42" s="16"/>
      <c r="G42" s="16"/>
      <c r="H42" s="16"/>
      <c r="I42" s="16"/>
      <c r="J42" s="16"/>
      <c r="K42" s="16"/>
      <c r="L42" s="16"/>
      <c r="M42" s="16"/>
      <c r="N42" s="16"/>
      <c r="O42" s="16"/>
      <c r="P42" s="16"/>
      <c r="Q42" s="16"/>
      <c r="R42" s="16"/>
      <c r="S42" s="16"/>
      <c r="T42" s="10"/>
    </row>
    <row r="43" spans="1:20" ht="18.75" customHeight="1">
      <c r="A43" s="8"/>
      <c r="B43" s="200"/>
      <c r="C43" s="200"/>
      <c r="D43" s="200"/>
      <c r="E43" s="200"/>
      <c r="F43" s="200"/>
      <c r="G43" s="200"/>
      <c r="H43" s="200"/>
      <c r="I43" s="200"/>
      <c r="J43" s="9"/>
      <c r="K43" s="16"/>
      <c r="L43" s="16"/>
      <c r="M43" s="16"/>
      <c r="N43" s="16"/>
      <c r="O43" s="16"/>
      <c r="P43" s="16"/>
      <c r="Q43" s="16"/>
      <c r="R43" s="16"/>
      <c r="S43" s="16"/>
      <c r="T43" s="10"/>
    </row>
    <row r="44" spans="1:20" ht="18.75" customHeight="1">
      <c r="A44" s="8"/>
      <c r="B44" s="200"/>
      <c r="C44" s="200"/>
      <c r="D44" s="200"/>
      <c r="E44" s="200"/>
      <c r="F44" s="200"/>
      <c r="G44" s="200"/>
      <c r="H44" s="200"/>
      <c r="I44" s="200"/>
      <c r="J44" s="9"/>
      <c r="K44" s="16"/>
      <c r="L44" s="16"/>
      <c r="M44" s="16"/>
      <c r="N44" s="16"/>
      <c r="O44" s="16"/>
      <c r="P44" s="16"/>
      <c r="Q44" s="16"/>
      <c r="R44" s="16"/>
      <c r="S44" s="16"/>
      <c r="T44" s="10"/>
    </row>
    <row r="45" spans="1:20">
      <c r="A45" s="8"/>
      <c r="B45" s="9"/>
      <c r="C45" s="9"/>
      <c r="D45" s="9"/>
      <c r="E45" s="9"/>
      <c r="F45" s="9"/>
      <c r="G45" s="9"/>
      <c r="H45" s="9"/>
      <c r="I45" s="9"/>
      <c r="J45" s="9"/>
      <c r="K45" s="9"/>
      <c r="L45" s="9"/>
      <c r="M45" s="9"/>
      <c r="N45" s="9"/>
      <c r="O45" s="9"/>
      <c r="P45" s="9"/>
      <c r="Q45" s="9"/>
      <c r="R45" s="9"/>
      <c r="S45" s="9"/>
      <c r="T45" s="10"/>
    </row>
    <row r="46" spans="1:20" ht="19.5" customHeight="1">
      <c r="A46" s="8"/>
      <c r="B46" s="9"/>
      <c r="C46" s="9"/>
      <c r="D46" s="9"/>
      <c r="E46" s="9"/>
      <c r="F46" s="9"/>
      <c r="G46" s="9"/>
      <c r="H46" s="9"/>
      <c r="I46" s="9"/>
      <c r="J46" s="9"/>
      <c r="K46" s="9"/>
      <c r="L46" s="9"/>
      <c r="M46" s="9"/>
      <c r="N46" s="9"/>
      <c r="O46" s="9"/>
      <c r="P46" s="9"/>
      <c r="Q46" s="9"/>
      <c r="R46" s="9"/>
      <c r="S46" s="9"/>
      <c r="T46" s="10"/>
    </row>
    <row r="47" spans="1:20">
      <c r="A47" s="8"/>
      <c r="B47" s="9"/>
      <c r="C47" s="9"/>
      <c r="D47" s="9"/>
      <c r="E47" s="9"/>
      <c r="F47" s="9"/>
      <c r="G47" s="9"/>
      <c r="H47" s="9"/>
      <c r="I47" s="9"/>
      <c r="J47" s="9"/>
      <c r="K47" s="9"/>
      <c r="L47" s="9"/>
      <c r="M47" s="9"/>
      <c r="N47" s="9"/>
      <c r="O47" s="9"/>
      <c r="P47" s="9"/>
      <c r="Q47" s="9"/>
      <c r="R47" s="9"/>
      <c r="S47" s="9"/>
      <c r="T47" s="10"/>
    </row>
    <row r="48" spans="1:20">
      <c r="A48" s="8"/>
      <c r="B48" s="9"/>
      <c r="C48" s="9"/>
      <c r="D48" s="9"/>
      <c r="E48" s="9"/>
      <c r="F48" s="9"/>
      <c r="G48" s="9"/>
      <c r="H48" s="9"/>
      <c r="I48" s="9"/>
      <c r="J48" s="9"/>
      <c r="K48" s="9"/>
      <c r="L48" s="9"/>
      <c r="M48" s="9"/>
      <c r="N48" s="9"/>
      <c r="O48" s="9"/>
      <c r="P48" s="9"/>
      <c r="Q48" s="9"/>
      <c r="R48" s="9"/>
      <c r="S48" s="9"/>
      <c r="T48" s="10"/>
    </row>
    <row r="49" spans="1:20" ht="15.75">
      <c r="A49" s="8"/>
      <c r="B49" s="9"/>
      <c r="C49" s="39"/>
      <c r="D49" s="39"/>
      <c r="E49" s="9"/>
      <c r="F49" s="9"/>
      <c r="G49" s="9"/>
      <c r="H49" s="9"/>
      <c r="I49" s="9"/>
      <c r="J49" s="9"/>
      <c r="K49" s="9"/>
      <c r="L49" s="9"/>
      <c r="M49" s="9"/>
      <c r="N49" s="9"/>
      <c r="O49" s="9"/>
      <c r="P49" s="9"/>
      <c r="Q49" s="9"/>
      <c r="R49" s="9"/>
      <c r="S49" s="9"/>
      <c r="T49" s="10"/>
    </row>
    <row r="50" spans="1:20" ht="15.75">
      <c r="A50" s="8"/>
      <c r="B50" s="9"/>
      <c r="C50" s="40"/>
      <c r="D50" s="40"/>
      <c r="E50" s="9"/>
      <c r="F50" s="9"/>
      <c r="G50" s="9"/>
      <c r="H50" s="9"/>
      <c r="I50" s="9"/>
      <c r="J50" s="9"/>
      <c r="K50" s="9"/>
      <c r="L50" s="9"/>
      <c r="M50" s="9"/>
      <c r="N50" s="9"/>
      <c r="O50" s="9"/>
      <c r="P50" s="9"/>
      <c r="Q50" s="9"/>
      <c r="R50" s="9"/>
      <c r="S50" s="9"/>
      <c r="T50" s="10"/>
    </row>
    <row r="51" spans="1:20" ht="15.75">
      <c r="A51" s="8"/>
      <c r="B51" s="9"/>
      <c r="C51" s="40"/>
      <c r="D51" s="40"/>
      <c r="E51" s="9"/>
      <c r="F51" s="9"/>
      <c r="G51" s="9"/>
      <c r="H51" s="9"/>
      <c r="I51" s="9"/>
      <c r="J51" s="9"/>
      <c r="K51" s="9"/>
      <c r="L51" s="9"/>
      <c r="M51" s="9"/>
      <c r="N51" s="9"/>
      <c r="O51" s="9"/>
      <c r="P51" s="9"/>
      <c r="Q51" s="9"/>
      <c r="R51" s="9"/>
      <c r="S51" s="9"/>
      <c r="T51" s="10"/>
    </row>
    <row r="52" spans="1:20">
      <c r="A52" s="8"/>
      <c r="B52" s="9"/>
      <c r="C52" s="9"/>
      <c r="D52" s="9"/>
      <c r="E52" s="9"/>
      <c r="F52" s="9"/>
      <c r="G52" s="9"/>
      <c r="H52" s="9"/>
      <c r="I52" s="9"/>
      <c r="J52" s="9"/>
      <c r="K52" s="9"/>
      <c r="L52" s="9"/>
      <c r="M52" s="9"/>
      <c r="N52" s="9"/>
      <c r="O52" s="9"/>
      <c r="P52" s="9"/>
      <c r="Q52" s="9"/>
      <c r="R52" s="9"/>
      <c r="S52" s="9"/>
      <c r="T52" s="10"/>
    </row>
    <row r="53" spans="1:20">
      <c r="A53" s="8"/>
      <c r="B53" s="9"/>
      <c r="C53" s="9"/>
      <c r="D53" s="9"/>
      <c r="E53" s="9"/>
      <c r="F53" s="9"/>
      <c r="G53" s="9"/>
      <c r="H53" s="9"/>
      <c r="I53" s="9"/>
      <c r="J53" s="9"/>
      <c r="K53" s="9"/>
      <c r="L53" s="9"/>
      <c r="M53" s="9"/>
      <c r="N53" s="9"/>
      <c r="O53" s="9"/>
      <c r="P53" s="9"/>
      <c r="Q53" s="9"/>
      <c r="R53" s="9"/>
      <c r="S53" s="9"/>
      <c r="T53" s="10"/>
    </row>
    <row r="54" spans="1:20">
      <c r="A54" s="8"/>
      <c r="B54" s="9"/>
      <c r="C54" s="9"/>
      <c r="D54" s="9"/>
      <c r="E54" s="9"/>
      <c r="F54" s="9"/>
      <c r="G54" s="9"/>
      <c r="H54" s="9"/>
      <c r="I54" s="9"/>
      <c r="J54" s="9"/>
      <c r="K54" s="9"/>
      <c r="L54" s="9"/>
      <c r="M54" s="9"/>
      <c r="N54" s="9"/>
      <c r="O54" s="9"/>
      <c r="P54" s="9"/>
      <c r="Q54" s="9"/>
      <c r="R54" s="9"/>
      <c r="S54" s="9"/>
      <c r="T54" s="10"/>
    </row>
    <row r="55" spans="1:20">
      <c r="A55" s="8"/>
      <c r="B55" s="9"/>
      <c r="C55" s="9"/>
      <c r="D55" s="9"/>
      <c r="E55" s="9"/>
      <c r="F55" s="9"/>
      <c r="G55" s="9"/>
      <c r="H55" s="9"/>
      <c r="I55" s="9"/>
      <c r="J55" s="9"/>
      <c r="K55" s="9"/>
      <c r="L55" s="9"/>
      <c r="M55" s="9"/>
      <c r="N55" s="9"/>
      <c r="O55" s="9"/>
      <c r="P55" s="9"/>
      <c r="Q55" s="9"/>
      <c r="R55" s="9"/>
      <c r="S55" s="9"/>
      <c r="T55" s="10"/>
    </row>
    <row r="56" spans="1:20">
      <c r="A56" s="8"/>
      <c r="B56" s="9"/>
      <c r="C56" s="9"/>
      <c r="D56" s="9"/>
      <c r="E56" s="9"/>
      <c r="F56" s="9"/>
      <c r="G56" s="9"/>
      <c r="H56" s="9"/>
      <c r="I56" s="9"/>
      <c r="J56" s="9"/>
      <c r="K56" s="9"/>
      <c r="L56" s="9"/>
      <c r="M56" s="9"/>
      <c r="N56" s="9"/>
      <c r="O56" s="9"/>
      <c r="P56" s="9"/>
      <c r="Q56" s="9"/>
      <c r="R56" s="9"/>
      <c r="S56" s="9"/>
      <c r="T56" s="10"/>
    </row>
    <row r="57" spans="1:20">
      <c r="A57" s="8"/>
      <c r="B57" s="9"/>
      <c r="C57" s="9"/>
      <c r="D57" s="9"/>
      <c r="E57" s="9"/>
      <c r="F57" s="9"/>
      <c r="G57" s="9"/>
      <c r="H57" s="9"/>
      <c r="I57" s="9"/>
      <c r="J57" s="9"/>
      <c r="K57" s="9"/>
      <c r="L57" s="9"/>
      <c r="M57" s="9"/>
      <c r="N57" s="9"/>
      <c r="O57" s="9"/>
      <c r="P57" s="9"/>
      <c r="Q57" s="9"/>
      <c r="R57" s="9"/>
      <c r="S57" s="9"/>
      <c r="T57" s="10"/>
    </row>
    <row r="58" spans="1:20">
      <c r="A58" s="8"/>
      <c r="B58" s="9"/>
      <c r="C58" s="9"/>
      <c r="D58" s="9"/>
      <c r="E58" s="9"/>
      <c r="F58" s="9"/>
      <c r="G58" s="9"/>
      <c r="H58" s="9"/>
      <c r="I58" s="9"/>
      <c r="J58" s="9"/>
      <c r="K58" s="9"/>
      <c r="L58" s="9"/>
      <c r="M58" s="9"/>
      <c r="N58" s="9"/>
      <c r="O58" s="9"/>
      <c r="P58" s="9"/>
      <c r="Q58" s="9"/>
      <c r="R58" s="9"/>
      <c r="S58" s="9"/>
      <c r="T58" s="10"/>
    </row>
    <row r="59" spans="1:20">
      <c r="A59" s="8"/>
      <c r="B59" s="9"/>
      <c r="C59" s="9"/>
      <c r="D59" s="9"/>
      <c r="E59" s="9"/>
      <c r="F59" s="9"/>
      <c r="G59" s="9"/>
      <c r="H59" s="9"/>
      <c r="I59" s="9"/>
      <c r="J59" s="9"/>
      <c r="K59" s="9"/>
      <c r="L59" s="9"/>
      <c r="M59" s="9"/>
      <c r="N59" s="9"/>
      <c r="O59" s="9"/>
      <c r="P59" s="9"/>
      <c r="Q59" s="9"/>
      <c r="R59" s="9"/>
      <c r="S59" s="9"/>
      <c r="T59" s="10"/>
    </row>
    <row r="60" spans="1:20">
      <c r="A60" s="8"/>
      <c r="B60" s="9"/>
      <c r="C60" s="9"/>
      <c r="D60" s="9"/>
      <c r="E60" s="9"/>
      <c r="F60" s="9"/>
      <c r="G60" s="9"/>
      <c r="H60" s="9"/>
      <c r="I60" s="9"/>
      <c r="J60" s="9"/>
      <c r="K60" s="9"/>
      <c r="L60" s="9"/>
      <c r="M60" s="9"/>
      <c r="N60" s="9"/>
      <c r="O60" s="9"/>
      <c r="P60" s="9"/>
      <c r="Q60" s="9"/>
      <c r="R60" s="9"/>
      <c r="S60" s="9"/>
      <c r="T60" s="10"/>
    </row>
    <row r="61" spans="1:20">
      <c r="A61" s="8"/>
      <c r="B61" s="9"/>
      <c r="C61" s="9"/>
      <c r="D61" s="9"/>
      <c r="E61" s="9"/>
      <c r="F61" s="9"/>
      <c r="G61" s="9"/>
      <c r="H61" s="9"/>
      <c r="I61" s="9"/>
      <c r="J61" s="9"/>
      <c r="K61" s="9"/>
      <c r="L61" s="9"/>
      <c r="M61" s="9"/>
      <c r="N61" s="9"/>
      <c r="O61" s="9"/>
      <c r="P61" s="9"/>
      <c r="Q61" s="9"/>
      <c r="R61" s="9"/>
      <c r="S61" s="9"/>
      <c r="T61" s="10"/>
    </row>
    <row r="62" spans="1:20">
      <c r="A62" s="8"/>
      <c r="B62" s="9"/>
      <c r="C62" s="9"/>
      <c r="D62" s="9"/>
      <c r="E62" s="9"/>
      <c r="F62" s="9"/>
      <c r="G62" s="9"/>
      <c r="H62" s="9"/>
      <c r="I62" s="9"/>
      <c r="J62" s="9"/>
      <c r="K62" s="9"/>
      <c r="L62" s="9"/>
      <c r="M62" s="9"/>
      <c r="N62" s="9"/>
      <c r="O62" s="9"/>
      <c r="P62" s="9"/>
      <c r="Q62" s="9"/>
      <c r="R62" s="9"/>
      <c r="S62" s="9"/>
      <c r="T62" s="10"/>
    </row>
    <row r="63" spans="1:20">
      <c r="A63" s="8"/>
      <c r="B63" s="9"/>
      <c r="C63" s="9"/>
      <c r="D63" s="9"/>
      <c r="E63" s="9"/>
      <c r="F63" s="9"/>
      <c r="G63" s="9"/>
      <c r="H63" s="9"/>
      <c r="I63" s="9"/>
      <c r="J63" s="9"/>
      <c r="K63" s="9"/>
      <c r="L63" s="9"/>
      <c r="M63" s="9"/>
      <c r="N63" s="9"/>
      <c r="O63" s="9"/>
      <c r="P63" s="9"/>
      <c r="Q63" s="9"/>
      <c r="R63" s="9"/>
      <c r="S63" s="9"/>
      <c r="T63" s="10"/>
    </row>
    <row r="64" spans="1:20">
      <c r="A64" s="8"/>
      <c r="B64" s="9"/>
      <c r="C64" s="9"/>
      <c r="D64" s="9"/>
      <c r="E64" s="9"/>
      <c r="F64" s="9"/>
      <c r="G64" s="9"/>
      <c r="H64" s="9"/>
      <c r="I64" s="9"/>
      <c r="J64" s="9"/>
      <c r="K64" s="9"/>
      <c r="L64" s="9"/>
      <c r="M64" s="9"/>
      <c r="N64" s="9"/>
      <c r="O64" s="9"/>
      <c r="P64" s="9"/>
      <c r="Q64" s="9"/>
      <c r="R64" s="9"/>
      <c r="S64" s="9"/>
      <c r="T64" s="10"/>
    </row>
    <row r="65" spans="1:20">
      <c r="A65" s="8"/>
      <c r="B65" s="9"/>
      <c r="C65" s="9"/>
      <c r="D65" s="9"/>
      <c r="E65" s="9"/>
      <c r="F65" s="9"/>
      <c r="G65" s="9"/>
      <c r="H65" s="9"/>
      <c r="I65" s="9"/>
      <c r="J65" s="9"/>
      <c r="K65" s="9"/>
      <c r="L65" s="9"/>
      <c r="M65" s="9"/>
      <c r="N65" s="9"/>
      <c r="O65" s="9"/>
      <c r="P65" s="9"/>
      <c r="Q65" s="9"/>
      <c r="R65" s="9"/>
      <c r="S65" s="9"/>
      <c r="T65" s="10"/>
    </row>
    <row r="66" spans="1:20">
      <c r="A66" s="8"/>
      <c r="B66" s="9"/>
      <c r="C66" s="9"/>
      <c r="D66" s="9"/>
      <c r="E66" s="9"/>
      <c r="F66" s="9"/>
      <c r="G66" s="9"/>
      <c r="H66" s="9"/>
      <c r="I66" s="9"/>
      <c r="J66" s="9"/>
      <c r="K66" s="9"/>
      <c r="L66" s="9"/>
      <c r="M66" s="9"/>
      <c r="N66" s="9"/>
      <c r="O66" s="9"/>
      <c r="P66" s="9"/>
      <c r="Q66" s="9"/>
      <c r="R66" s="9"/>
      <c r="S66" s="9"/>
      <c r="T66" s="10"/>
    </row>
    <row r="67" spans="1:20">
      <c r="A67" s="8"/>
      <c r="B67" s="9"/>
      <c r="C67" s="9"/>
      <c r="D67" s="9"/>
      <c r="E67" s="9"/>
      <c r="F67" s="9"/>
      <c r="G67" s="9"/>
      <c r="H67" s="9"/>
      <c r="I67" s="9"/>
      <c r="J67" s="9"/>
      <c r="K67" s="9"/>
      <c r="L67" s="9"/>
      <c r="M67" s="9"/>
      <c r="N67" s="9"/>
      <c r="O67" s="9"/>
      <c r="P67" s="9"/>
      <c r="Q67" s="9"/>
      <c r="R67" s="9"/>
      <c r="S67" s="9"/>
      <c r="T67" s="10"/>
    </row>
    <row r="68" spans="1:20">
      <c r="A68" s="8"/>
      <c r="B68" s="9"/>
      <c r="C68" s="9"/>
      <c r="D68" s="9"/>
      <c r="E68" s="9"/>
      <c r="F68" s="9"/>
      <c r="G68" s="9"/>
      <c r="H68" s="9"/>
      <c r="I68" s="9"/>
      <c r="J68" s="9"/>
      <c r="K68" s="9"/>
      <c r="L68" s="9"/>
      <c r="M68" s="9"/>
      <c r="N68" s="9"/>
      <c r="O68" s="9"/>
      <c r="P68" s="9"/>
      <c r="Q68" s="9"/>
      <c r="R68" s="9"/>
      <c r="S68" s="9"/>
      <c r="T68" s="10"/>
    </row>
    <row r="69" spans="1:20">
      <c r="A69" s="8"/>
      <c r="B69" s="9"/>
      <c r="C69" s="9"/>
      <c r="D69" s="9"/>
      <c r="E69" s="9"/>
      <c r="F69" s="9"/>
      <c r="G69" s="9"/>
      <c r="H69" s="9"/>
      <c r="I69" s="9"/>
      <c r="J69" s="9"/>
      <c r="K69" s="9"/>
      <c r="L69" s="9"/>
      <c r="M69" s="9"/>
      <c r="N69" s="9"/>
      <c r="O69" s="9"/>
      <c r="P69" s="9"/>
      <c r="Q69" s="9"/>
      <c r="R69" s="9"/>
      <c r="S69" s="9"/>
      <c r="T69" s="10"/>
    </row>
    <row r="70" spans="1:20">
      <c r="A70" s="8"/>
      <c r="B70" s="9"/>
      <c r="C70" s="9"/>
      <c r="D70" s="9"/>
      <c r="E70" s="9"/>
      <c r="F70" s="9"/>
      <c r="G70" s="9"/>
      <c r="H70" s="9"/>
      <c r="I70" s="9"/>
      <c r="J70" s="9"/>
      <c r="K70" s="9"/>
      <c r="L70" s="9"/>
      <c r="M70" s="9"/>
      <c r="N70" s="9"/>
      <c r="O70" s="9"/>
      <c r="P70" s="9"/>
      <c r="Q70" s="9"/>
      <c r="R70" s="9"/>
      <c r="S70" s="9"/>
      <c r="T70" s="10"/>
    </row>
    <row r="71" spans="1:20">
      <c r="A71" s="8"/>
      <c r="B71" s="9"/>
      <c r="C71" s="9"/>
      <c r="D71" s="9"/>
      <c r="E71" s="9"/>
      <c r="F71" s="9"/>
      <c r="G71" s="9"/>
      <c r="H71" s="9"/>
      <c r="I71" s="9"/>
      <c r="J71" s="9"/>
      <c r="K71" s="9"/>
      <c r="L71" s="9"/>
      <c r="M71" s="9"/>
      <c r="N71" s="9"/>
      <c r="O71" s="9"/>
      <c r="P71" s="9"/>
      <c r="Q71" s="9"/>
      <c r="R71" s="9"/>
      <c r="S71" s="9"/>
      <c r="T71" s="10"/>
    </row>
    <row r="72" spans="1:20">
      <c r="A72" s="8"/>
      <c r="B72" s="9"/>
      <c r="C72" s="9"/>
      <c r="D72" s="9"/>
      <c r="E72" s="9"/>
      <c r="F72" s="9"/>
      <c r="G72" s="9"/>
      <c r="H72" s="9"/>
      <c r="I72" s="9"/>
      <c r="J72" s="9"/>
      <c r="K72" s="9"/>
      <c r="L72" s="9"/>
      <c r="M72" s="9"/>
      <c r="N72" s="9"/>
      <c r="O72" s="9"/>
      <c r="P72" s="9"/>
      <c r="Q72" s="9"/>
      <c r="R72" s="9"/>
      <c r="S72" s="9"/>
      <c r="T72" s="10"/>
    </row>
    <row r="73" spans="1:20">
      <c r="A73" s="8"/>
      <c r="B73" s="9"/>
      <c r="C73" s="9"/>
      <c r="D73" s="9"/>
      <c r="E73" s="9"/>
      <c r="F73" s="9"/>
      <c r="G73" s="9"/>
      <c r="H73" s="9"/>
      <c r="I73" s="9"/>
      <c r="J73" s="9"/>
      <c r="K73" s="9"/>
      <c r="L73" s="9"/>
      <c r="M73" s="9"/>
      <c r="N73" s="9"/>
      <c r="O73" s="9"/>
      <c r="P73" s="9"/>
      <c r="Q73" s="9"/>
      <c r="R73" s="9"/>
      <c r="S73" s="9"/>
      <c r="T73" s="10"/>
    </row>
    <row r="74" spans="1:20">
      <c r="A74" s="8"/>
      <c r="B74" s="9"/>
      <c r="C74" s="9"/>
      <c r="D74" s="9"/>
      <c r="E74" s="9"/>
      <c r="F74" s="9"/>
      <c r="G74" s="9"/>
      <c r="H74" s="9"/>
      <c r="I74" s="9"/>
      <c r="J74" s="9"/>
      <c r="K74" s="9"/>
      <c r="L74" s="9"/>
      <c r="M74" s="9"/>
      <c r="N74" s="9"/>
      <c r="O74" s="9"/>
      <c r="P74" s="9"/>
      <c r="Q74" s="9"/>
      <c r="R74" s="9"/>
      <c r="S74" s="9"/>
      <c r="T74" s="10"/>
    </row>
    <row r="75" spans="1:20">
      <c r="A75" s="8"/>
      <c r="B75" s="9"/>
      <c r="C75" s="9"/>
      <c r="D75" s="9"/>
      <c r="E75" s="9"/>
      <c r="F75" s="9"/>
      <c r="G75" s="9"/>
      <c r="H75" s="9"/>
      <c r="I75" s="9"/>
      <c r="J75" s="9"/>
      <c r="K75" s="9"/>
      <c r="L75" s="9"/>
      <c r="M75" s="9"/>
      <c r="N75" s="9"/>
      <c r="O75" s="9"/>
      <c r="P75" s="9"/>
      <c r="Q75" s="9"/>
      <c r="R75" s="9"/>
      <c r="S75" s="9"/>
      <c r="T75" s="10"/>
    </row>
    <row r="76" spans="1:20">
      <c r="A76" s="8"/>
      <c r="B76" s="9"/>
      <c r="C76" s="9"/>
      <c r="D76" s="9"/>
      <c r="E76" s="9"/>
      <c r="F76" s="9"/>
      <c r="G76" s="9"/>
      <c r="H76" s="9"/>
      <c r="I76" s="9"/>
      <c r="J76" s="9"/>
      <c r="K76" s="9"/>
      <c r="L76" s="9"/>
      <c r="M76" s="9"/>
      <c r="N76" s="9"/>
      <c r="O76" s="9"/>
      <c r="P76" s="9"/>
      <c r="Q76" s="9"/>
      <c r="R76" s="9"/>
      <c r="S76" s="9"/>
      <c r="T76" s="10"/>
    </row>
    <row r="77" spans="1:20">
      <c r="A77" s="8"/>
      <c r="B77" s="9"/>
      <c r="C77" s="9"/>
      <c r="D77" s="9"/>
      <c r="E77" s="9"/>
      <c r="F77" s="9"/>
      <c r="G77" s="9"/>
      <c r="H77" s="9"/>
      <c r="I77" s="9"/>
      <c r="J77" s="9"/>
      <c r="K77" s="9"/>
      <c r="L77" s="9"/>
      <c r="M77" s="9"/>
      <c r="N77" s="9"/>
      <c r="O77" s="9"/>
      <c r="P77" s="9"/>
      <c r="Q77" s="9"/>
      <c r="R77" s="9"/>
      <c r="S77" s="9"/>
      <c r="T77" s="10"/>
    </row>
    <row r="78" spans="1:20">
      <c r="A78" s="8"/>
      <c r="B78" s="9"/>
      <c r="C78" s="9"/>
      <c r="D78" s="9"/>
      <c r="E78" s="9"/>
      <c r="F78" s="9"/>
      <c r="G78" s="9"/>
      <c r="H78" s="9"/>
      <c r="I78" s="9"/>
      <c r="J78" s="9"/>
      <c r="K78" s="9"/>
      <c r="L78" s="9"/>
      <c r="M78" s="9"/>
      <c r="N78" s="9"/>
      <c r="O78" s="9"/>
      <c r="P78" s="9"/>
      <c r="Q78" s="9"/>
      <c r="R78" s="9"/>
      <c r="S78" s="9"/>
      <c r="T78" s="10"/>
    </row>
    <row r="79" spans="1:20">
      <c r="A79" s="8"/>
      <c r="B79" s="9"/>
      <c r="C79" s="9"/>
      <c r="D79" s="9"/>
      <c r="E79" s="9"/>
      <c r="F79" s="9"/>
      <c r="G79" s="9"/>
      <c r="H79" s="9"/>
      <c r="I79" s="9"/>
      <c r="J79" s="9"/>
      <c r="K79" s="9"/>
      <c r="L79" s="9"/>
      <c r="M79" s="9"/>
      <c r="N79" s="9"/>
      <c r="O79" s="9"/>
      <c r="P79" s="9"/>
      <c r="Q79" s="9"/>
      <c r="R79" s="9"/>
      <c r="S79" s="9"/>
      <c r="T79" s="10"/>
    </row>
    <row r="80" spans="1:20">
      <c r="A80" s="8"/>
      <c r="B80" s="9"/>
      <c r="C80" s="9"/>
      <c r="D80" s="9"/>
      <c r="E80" s="9"/>
      <c r="F80" s="9"/>
      <c r="G80" s="9"/>
      <c r="H80" s="9"/>
      <c r="I80" s="9"/>
      <c r="J80" s="9"/>
      <c r="K80" s="9"/>
      <c r="L80" s="9"/>
      <c r="M80" s="9"/>
      <c r="N80" s="9"/>
      <c r="O80" s="9"/>
      <c r="P80" s="9"/>
      <c r="Q80" s="9"/>
      <c r="R80" s="9"/>
      <c r="S80" s="9"/>
      <c r="T80" s="10"/>
    </row>
    <row r="81" spans="1:20">
      <c r="A81" s="8"/>
      <c r="B81" s="9"/>
      <c r="C81" s="9"/>
      <c r="D81" s="9"/>
      <c r="E81" s="9"/>
      <c r="F81" s="9"/>
      <c r="G81" s="9"/>
      <c r="H81" s="9"/>
      <c r="I81" s="9"/>
      <c r="J81" s="9"/>
      <c r="K81" s="9"/>
      <c r="L81" s="9"/>
      <c r="M81" s="9"/>
      <c r="N81" s="9"/>
      <c r="O81" s="9"/>
      <c r="P81" s="9"/>
      <c r="Q81" s="9"/>
      <c r="R81" s="9"/>
      <c r="S81" s="9"/>
      <c r="T81" s="10"/>
    </row>
    <row r="82" spans="1:20">
      <c r="A82" s="8"/>
      <c r="B82" s="9"/>
      <c r="C82" s="9"/>
      <c r="D82" s="9"/>
      <c r="E82" s="9"/>
      <c r="F82" s="9"/>
      <c r="G82" s="9"/>
      <c r="H82" s="9"/>
      <c r="I82" s="9"/>
      <c r="J82" s="9"/>
      <c r="K82" s="9"/>
      <c r="L82" s="9"/>
      <c r="M82" s="9"/>
      <c r="N82" s="9"/>
      <c r="O82" s="9"/>
      <c r="P82" s="9"/>
      <c r="Q82" s="9"/>
      <c r="R82" s="9"/>
      <c r="S82" s="9"/>
      <c r="T82" s="10"/>
    </row>
    <row r="83" spans="1:20">
      <c r="A83" s="8"/>
      <c r="B83" s="9"/>
      <c r="C83" s="9"/>
      <c r="D83" s="9"/>
      <c r="E83" s="9"/>
      <c r="F83" s="9"/>
      <c r="G83" s="9"/>
      <c r="H83" s="9"/>
      <c r="I83" s="9"/>
      <c r="J83" s="9"/>
      <c r="K83" s="9"/>
      <c r="L83" s="9"/>
      <c r="M83" s="9"/>
      <c r="N83" s="9"/>
      <c r="O83" s="9"/>
      <c r="P83" s="9"/>
      <c r="Q83" s="9"/>
      <c r="R83" s="9"/>
      <c r="S83" s="9"/>
      <c r="T83" s="10"/>
    </row>
    <row r="84" spans="1:20">
      <c r="A84" s="8"/>
      <c r="B84" s="9"/>
      <c r="C84" s="9"/>
      <c r="D84" s="9"/>
      <c r="E84" s="9"/>
      <c r="F84" s="9"/>
      <c r="G84" s="9"/>
      <c r="H84" s="9"/>
      <c r="I84" s="9"/>
      <c r="J84" s="9"/>
      <c r="K84" s="9"/>
      <c r="L84" s="9"/>
      <c r="M84" s="9"/>
      <c r="N84" s="9"/>
      <c r="O84" s="9"/>
      <c r="P84" s="9"/>
      <c r="Q84" s="9"/>
      <c r="R84" s="9"/>
      <c r="S84" s="9"/>
      <c r="T84" s="10"/>
    </row>
    <row r="85" spans="1:20">
      <c r="A85" s="8"/>
      <c r="B85" s="9"/>
      <c r="C85" s="9"/>
      <c r="D85" s="9"/>
      <c r="E85" s="9"/>
      <c r="F85" s="9"/>
      <c r="G85" s="9"/>
      <c r="H85" s="9"/>
      <c r="I85" s="9"/>
      <c r="J85" s="9"/>
      <c r="K85" s="9"/>
      <c r="L85" s="9"/>
      <c r="M85" s="9"/>
      <c r="N85" s="9"/>
      <c r="O85" s="9"/>
      <c r="P85" s="9"/>
      <c r="Q85" s="9"/>
      <c r="R85" s="9"/>
      <c r="S85" s="9"/>
      <c r="T85" s="10"/>
    </row>
    <row r="86" spans="1:20">
      <c r="A86" s="8"/>
      <c r="B86" s="9"/>
      <c r="C86" s="9"/>
      <c r="D86" s="9"/>
      <c r="E86" s="9"/>
      <c r="F86" s="9"/>
      <c r="G86" s="9"/>
      <c r="H86" s="9"/>
      <c r="I86" s="9"/>
      <c r="J86" s="9"/>
      <c r="K86" s="9"/>
      <c r="L86" s="9"/>
      <c r="M86" s="9"/>
      <c r="N86" s="9"/>
      <c r="O86" s="9"/>
      <c r="P86" s="9"/>
      <c r="Q86" s="9"/>
      <c r="R86" s="9"/>
      <c r="S86" s="9"/>
      <c r="T86" s="10"/>
    </row>
    <row r="87" spans="1:20">
      <c r="A87" s="8"/>
      <c r="B87" s="9"/>
      <c r="C87" s="9"/>
      <c r="D87" s="9"/>
      <c r="E87" s="9"/>
      <c r="F87" s="9"/>
      <c r="G87" s="9"/>
      <c r="H87" s="9"/>
      <c r="I87" s="9"/>
      <c r="J87" s="9"/>
      <c r="K87" s="9"/>
      <c r="L87" s="9"/>
      <c r="M87" s="9"/>
      <c r="N87" s="9"/>
      <c r="O87" s="9"/>
      <c r="P87" s="9"/>
      <c r="Q87" s="9"/>
      <c r="R87" s="9"/>
      <c r="S87" s="9"/>
      <c r="T87" s="10"/>
    </row>
    <row r="88" spans="1:20">
      <c r="A88" s="8"/>
      <c r="B88" s="9"/>
      <c r="C88" s="9"/>
      <c r="D88" s="9"/>
      <c r="E88" s="9"/>
      <c r="F88" s="9"/>
      <c r="G88" s="9"/>
      <c r="H88" s="9"/>
      <c r="I88" s="9"/>
      <c r="J88" s="9"/>
      <c r="K88" s="9"/>
      <c r="L88" s="9"/>
      <c r="M88" s="9"/>
      <c r="N88" s="9"/>
      <c r="O88" s="9"/>
      <c r="P88" s="9"/>
      <c r="Q88" s="9"/>
      <c r="R88" s="9"/>
      <c r="S88" s="9"/>
      <c r="T88" s="10"/>
    </row>
    <row r="89" spans="1:20">
      <c r="A89" s="8"/>
      <c r="B89" s="9"/>
      <c r="C89" s="9"/>
      <c r="D89" s="9"/>
      <c r="E89" s="9"/>
      <c r="F89" s="9"/>
      <c r="G89" s="9"/>
      <c r="H89" s="9"/>
      <c r="I89" s="9"/>
      <c r="J89" s="9"/>
      <c r="K89" s="9"/>
      <c r="L89" s="9"/>
      <c r="M89" s="9"/>
      <c r="N89" s="9"/>
      <c r="O89" s="9"/>
      <c r="P89" s="9"/>
      <c r="Q89" s="9"/>
      <c r="R89" s="9"/>
      <c r="S89" s="9"/>
      <c r="T89" s="10"/>
    </row>
    <row r="90" spans="1:20" ht="15.75" thickBot="1">
      <c r="A90" s="12"/>
      <c r="B90" s="14"/>
      <c r="C90" s="14"/>
      <c r="D90" s="14"/>
      <c r="E90" s="14"/>
      <c r="F90" s="14"/>
      <c r="G90" s="14"/>
      <c r="H90" s="14"/>
      <c r="I90" s="14"/>
      <c r="J90" s="14"/>
      <c r="K90" s="14"/>
      <c r="L90" s="14"/>
      <c r="M90" s="14"/>
      <c r="N90" s="14"/>
      <c r="O90" s="14"/>
      <c r="P90" s="14"/>
      <c r="Q90" s="14"/>
      <c r="R90" s="14"/>
      <c r="S90" s="14"/>
      <c r="T90" s="15"/>
    </row>
    <row r="91" spans="1:20" ht="15.75" thickTop="1"/>
  </sheetData>
  <sheetProtection sheet="1" objects="1" scenarios="1" formatCells="0" formatColumns="0" formatRows="0"/>
  <mergeCells count="16">
    <mergeCell ref="B28:E28"/>
    <mergeCell ref="B4:K8"/>
    <mergeCell ref="E13:F13"/>
    <mergeCell ref="E14:F14"/>
    <mergeCell ref="E15:F15"/>
    <mergeCell ref="E16:F16"/>
    <mergeCell ref="E17:F17"/>
    <mergeCell ref="E18:F18"/>
    <mergeCell ref="E19:F19"/>
    <mergeCell ref="B13:C13"/>
    <mergeCell ref="B19:C19"/>
    <mergeCell ref="B18:C18"/>
    <mergeCell ref="B17:C17"/>
    <mergeCell ref="B16:C16"/>
    <mergeCell ref="B15:C15"/>
    <mergeCell ref="B14:C14"/>
  </mergeCells>
  <pageMargins left="0.7" right="0.7" top="0.75" bottom="0.75" header="0.3" footer="0.3"/>
  <pageSetup paperSize="9" orientation="portrait" horizontalDpi="4294967293"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E9CCFAB2-1DE0-450D-BCFF-531A36E1A17A}">
          <x14:formula1>
            <xm:f>Lists!$R$2:$R$13</xm:f>
          </x14:formula1>
          <xm:sqref>I31:I40</xm:sqref>
        </x14:dataValidation>
        <x14:dataValidation type="list" allowBlank="1" showInputMessage="1" showErrorMessage="1" xr:uid="{1E73CA1E-708C-4F76-9CBE-01B49CA069C3}">
          <x14:formula1>
            <xm:f>Lists!$B$2:$B$12</xm:f>
          </x14:formula1>
          <xm:sqref>D31:D40</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2B503A-89CA-4E6C-BF16-C4E9C16A8D4C}">
  <sheetPr>
    <tabColor theme="4"/>
  </sheetPr>
  <dimension ref="A1:O115"/>
  <sheetViews>
    <sheetView topLeftCell="A9" zoomScale="70" zoomScaleNormal="70" workbookViewId="0">
      <selection activeCell="C32" sqref="C32:D35"/>
    </sheetView>
  </sheetViews>
  <sheetFormatPr defaultColWidth="9.140625" defaultRowHeight="15"/>
  <cols>
    <col min="1" max="1" width="9.140625" style="41"/>
    <col min="2" max="2" width="45.85546875" style="41" customWidth="1"/>
    <col min="3" max="3" width="11.28515625" style="41" customWidth="1"/>
    <col min="4" max="4" width="42.140625" style="41" customWidth="1"/>
    <col min="5" max="5" width="9.140625" style="41"/>
    <col min="6" max="6" width="31.28515625" style="41" customWidth="1"/>
    <col min="7" max="7" width="16.5703125" style="41" customWidth="1"/>
    <col min="8" max="8" width="9.140625" style="41"/>
    <col min="9" max="9" width="9.85546875" style="41" customWidth="1"/>
    <col min="10" max="10" width="15.28515625" style="41" customWidth="1"/>
    <col min="11" max="16384" width="9.140625" style="41"/>
  </cols>
  <sheetData>
    <row r="1" spans="1:15" ht="18" thickTop="1">
      <c r="A1" s="5"/>
      <c r="B1" s="75"/>
      <c r="C1" s="6"/>
      <c r="D1" s="6"/>
      <c r="E1" s="6"/>
      <c r="F1" s="6"/>
      <c r="G1" s="6"/>
      <c r="H1" s="6"/>
      <c r="I1" s="6"/>
      <c r="J1" s="6"/>
      <c r="K1" s="6"/>
      <c r="L1" s="6"/>
      <c r="M1" s="6"/>
      <c r="N1" s="6"/>
      <c r="O1" s="7"/>
    </row>
    <row r="2" spans="1:15" ht="18.75">
      <c r="A2" s="37"/>
      <c r="B2" s="28" t="s">
        <v>230</v>
      </c>
      <c r="C2" s="9"/>
      <c r="D2" s="9"/>
      <c r="E2" s="9"/>
      <c r="F2" s="9"/>
      <c r="G2" s="9"/>
      <c r="H2" s="9"/>
      <c r="I2" s="9"/>
      <c r="J2" s="9"/>
      <c r="K2" s="9"/>
      <c r="L2" s="9"/>
      <c r="M2" s="9"/>
      <c r="N2" s="9"/>
      <c r="O2" s="10"/>
    </row>
    <row r="3" spans="1:15" ht="19.5" thickBot="1">
      <c r="A3" s="37"/>
      <c r="B3" s="28" t="s">
        <v>231</v>
      </c>
      <c r="C3" s="9"/>
      <c r="D3" s="9"/>
      <c r="E3" s="9"/>
      <c r="F3" s="9"/>
      <c r="G3" s="9"/>
      <c r="H3" s="9"/>
      <c r="I3" s="9"/>
      <c r="J3" s="9"/>
      <c r="K3" s="9"/>
      <c r="L3" s="9"/>
      <c r="M3" s="9"/>
      <c r="N3" s="9"/>
      <c r="O3" s="10"/>
    </row>
    <row r="4" spans="1:15" ht="15.75" customHeight="1" thickTop="1">
      <c r="A4" s="38"/>
      <c r="B4" s="692" t="s">
        <v>232</v>
      </c>
      <c r="C4" s="693"/>
      <c r="D4" s="693"/>
      <c r="E4" s="693"/>
      <c r="F4" s="693"/>
      <c r="G4" s="693"/>
      <c r="H4" s="693"/>
      <c r="I4" s="693"/>
      <c r="J4" s="693"/>
      <c r="K4" s="693"/>
      <c r="L4" s="693"/>
      <c r="M4" s="694"/>
      <c r="N4" s="9"/>
      <c r="O4" s="10"/>
    </row>
    <row r="5" spans="1:15" ht="15" customHeight="1">
      <c r="A5" s="38"/>
      <c r="B5" s="695"/>
      <c r="C5" s="696"/>
      <c r="D5" s="696"/>
      <c r="E5" s="696"/>
      <c r="F5" s="696"/>
      <c r="G5" s="696"/>
      <c r="H5" s="696"/>
      <c r="I5" s="696"/>
      <c r="J5" s="696"/>
      <c r="K5" s="696"/>
      <c r="L5" s="696"/>
      <c r="M5" s="697"/>
      <c r="N5" s="9"/>
      <c r="O5" s="10"/>
    </row>
    <row r="6" spans="1:15" ht="15.75" customHeight="1" thickBot="1">
      <c r="A6" s="38"/>
      <c r="B6" s="698"/>
      <c r="C6" s="699"/>
      <c r="D6" s="699"/>
      <c r="E6" s="699"/>
      <c r="F6" s="699"/>
      <c r="G6" s="699"/>
      <c r="H6" s="699"/>
      <c r="I6" s="699"/>
      <c r="J6" s="699"/>
      <c r="K6" s="699"/>
      <c r="L6" s="699"/>
      <c r="M6" s="700"/>
      <c r="N6" s="9"/>
      <c r="O6" s="10"/>
    </row>
    <row r="7" spans="1:15" ht="15.75" customHeight="1" thickTop="1">
      <c r="A7" s="8"/>
      <c r="B7" s="206"/>
      <c r="C7" s="206"/>
      <c r="D7" s="169"/>
      <c r="E7" s="170"/>
      <c r="F7" s="170"/>
      <c r="G7" s="170"/>
      <c r="H7" s="170"/>
      <c r="I7" s="170"/>
      <c r="J7" s="169"/>
      <c r="K7" s="169"/>
      <c r="L7" s="169"/>
      <c r="M7" s="169"/>
      <c r="N7" s="9"/>
      <c r="O7" s="10"/>
    </row>
    <row r="8" spans="1:15" ht="19.5" customHeight="1" thickBot="1">
      <c r="A8" s="8"/>
      <c r="B8" s="715" t="s">
        <v>233</v>
      </c>
      <c r="C8" s="716"/>
      <c r="D8" s="9"/>
      <c r="E8" s="9"/>
      <c r="F8" s="729"/>
      <c r="G8" s="729"/>
      <c r="H8" s="9"/>
      <c r="I8" s="9"/>
      <c r="J8" s="9"/>
      <c r="K8" s="9"/>
      <c r="L8" s="9"/>
      <c r="M8" s="9"/>
      <c r="N8" s="9"/>
      <c r="O8" s="10"/>
    </row>
    <row r="9" spans="1:15" ht="20.25" customHeight="1" thickTop="1" thickBot="1">
      <c r="A9" s="8"/>
      <c r="B9" s="167" t="s">
        <v>234</v>
      </c>
      <c r="C9" s="207"/>
      <c r="D9" s="173"/>
      <c r="E9" s="203"/>
      <c r="F9" s="165"/>
      <c r="G9" s="204"/>
      <c r="H9" s="9"/>
      <c r="I9" s="9"/>
      <c r="J9" s="9"/>
      <c r="K9" s="9"/>
      <c r="L9" s="9"/>
      <c r="M9" s="9"/>
      <c r="N9" s="9"/>
      <c r="O9" s="10"/>
    </row>
    <row r="10" spans="1:15" ht="18" customHeight="1" thickTop="1" thickBot="1">
      <c r="A10" s="8"/>
      <c r="B10" s="167" t="s">
        <v>235</v>
      </c>
      <c r="C10" s="171"/>
      <c r="D10" s="173"/>
      <c r="E10" s="203"/>
      <c r="F10" s="165"/>
      <c r="G10" s="205"/>
      <c r="H10" s="9"/>
      <c r="I10" s="9"/>
      <c r="J10" s="9"/>
      <c r="K10" s="9"/>
      <c r="L10" s="9"/>
      <c r="M10" s="9"/>
      <c r="N10" s="9"/>
      <c r="O10" s="10"/>
    </row>
    <row r="11" spans="1:15" ht="20.25" customHeight="1" thickTop="1" thickBot="1">
      <c r="A11" s="8"/>
      <c r="B11" s="168" t="s">
        <v>236</v>
      </c>
      <c r="C11" s="213" t="str">
        <f>IF(C9="","",VLOOKUP(C10,Lists!B2:C9,2,FALSE)*'6b. Actions - RE'!C9)</f>
        <v/>
      </c>
      <c r="D11" s="173"/>
      <c r="E11" s="9"/>
      <c r="F11" s="165"/>
      <c r="G11" s="205"/>
      <c r="H11" s="9"/>
      <c r="I11" s="9"/>
      <c r="J11" s="9"/>
      <c r="K11" s="9"/>
      <c r="L11" s="9"/>
      <c r="M11" s="9"/>
      <c r="N11" s="9"/>
      <c r="O11" s="10"/>
    </row>
    <row r="12" spans="1:15" ht="21" customHeight="1" thickTop="1">
      <c r="A12" s="8"/>
      <c r="B12" s="172"/>
      <c r="C12" s="173"/>
      <c r="D12" s="173"/>
      <c r="E12" s="203"/>
      <c r="F12" s="165"/>
      <c r="G12" s="165"/>
      <c r="H12" s="165"/>
      <c r="I12" s="165"/>
      <c r="J12" s="9"/>
      <c r="K12" s="9"/>
      <c r="L12" s="9"/>
      <c r="M12" s="9"/>
      <c r="N12" s="9"/>
      <c r="O12" s="10"/>
    </row>
    <row r="13" spans="1:15" ht="15.75" customHeight="1" thickBot="1">
      <c r="A13" s="8"/>
      <c r="B13" s="28" t="s">
        <v>237</v>
      </c>
      <c r="C13" s="173"/>
      <c r="D13" s="173"/>
      <c r="E13" s="16"/>
      <c r="F13" s="16"/>
      <c r="G13" s="16"/>
      <c r="H13" s="16"/>
      <c r="I13" s="16"/>
      <c r="J13" s="9"/>
      <c r="K13" s="9"/>
      <c r="L13" s="9"/>
      <c r="M13" s="9"/>
      <c r="N13" s="9"/>
      <c r="O13" s="10"/>
    </row>
    <row r="14" spans="1:15" ht="15.75" thickTop="1">
      <c r="A14" s="8"/>
      <c r="B14" s="342"/>
      <c r="C14" s="357" t="s">
        <v>238</v>
      </c>
      <c r="D14" s="358" t="s">
        <v>143</v>
      </c>
      <c r="E14" s="9"/>
      <c r="F14" s="9"/>
      <c r="G14" s="9"/>
      <c r="H14" s="9"/>
      <c r="I14" s="9"/>
      <c r="J14" s="9"/>
      <c r="K14" s="9"/>
      <c r="L14" s="9"/>
      <c r="M14" s="9"/>
      <c r="N14" s="9"/>
      <c r="O14" s="10"/>
    </row>
    <row r="15" spans="1:15" ht="30.75" customHeight="1" thickBot="1">
      <c r="A15" s="8"/>
      <c r="B15" s="356" t="s">
        <v>239</v>
      </c>
      <c r="C15" s="394"/>
      <c r="D15" s="359"/>
      <c r="E15" s="9"/>
      <c r="F15" s="9"/>
      <c r="G15" s="16"/>
      <c r="H15" s="16"/>
      <c r="I15" s="9"/>
      <c r="J15" s="9"/>
      <c r="K15" s="9"/>
      <c r="L15" s="9"/>
      <c r="M15" s="9"/>
      <c r="N15" s="9"/>
      <c r="O15" s="10"/>
    </row>
    <row r="16" spans="1:15" ht="19.5" customHeight="1" thickTop="1" thickBot="1">
      <c r="A16" s="76"/>
      <c r="B16" s="701" t="s">
        <v>240</v>
      </c>
      <c r="C16" s="701"/>
      <c r="D16" s="702"/>
      <c r="E16" s="9"/>
      <c r="F16" s="9"/>
      <c r="G16" s="16"/>
      <c r="H16" s="16"/>
      <c r="I16" s="9"/>
      <c r="J16" s="9"/>
      <c r="K16" s="9"/>
      <c r="L16" s="9"/>
      <c r="M16" s="9"/>
      <c r="N16" s="9"/>
      <c r="O16" s="10"/>
    </row>
    <row r="17" spans="1:15" ht="48.75" customHeight="1" thickTop="1" thickBot="1">
      <c r="A17" s="76"/>
      <c r="B17" s="343" t="s">
        <v>241</v>
      </c>
      <c r="C17" s="344"/>
      <c r="D17" s="344"/>
      <c r="E17" s="9"/>
      <c r="F17" s="9"/>
      <c r="G17" s="16"/>
      <c r="H17" s="16"/>
      <c r="I17" s="9"/>
      <c r="J17" s="9"/>
      <c r="K17" s="9"/>
      <c r="L17" s="9"/>
      <c r="M17" s="9"/>
      <c r="N17" s="9"/>
      <c r="O17" s="10"/>
    </row>
    <row r="18" spans="1:15" ht="64.5" customHeight="1" thickTop="1" thickBot="1">
      <c r="A18" s="76"/>
      <c r="B18" s="345" t="s">
        <v>242</v>
      </c>
      <c r="C18" s="346"/>
      <c r="D18" s="344"/>
      <c r="E18" s="9"/>
      <c r="F18" s="16"/>
      <c r="G18" s="16"/>
      <c r="H18" s="16"/>
      <c r="I18" s="9"/>
      <c r="J18" s="9"/>
      <c r="K18" s="9"/>
      <c r="L18" s="9"/>
      <c r="M18" s="9"/>
      <c r="N18" s="9"/>
      <c r="O18" s="10"/>
    </row>
    <row r="19" spans="1:15" ht="49.5" customHeight="1" thickTop="1" thickBot="1">
      <c r="A19" s="76"/>
      <c r="B19" s="345" t="s">
        <v>243</v>
      </c>
      <c r="C19" s="347"/>
      <c r="D19" s="346"/>
      <c r="E19" s="9"/>
      <c r="F19" s="9"/>
      <c r="G19" s="9"/>
      <c r="H19" s="9"/>
      <c r="I19" s="9"/>
      <c r="J19" s="9"/>
      <c r="K19" s="9"/>
      <c r="L19" s="9"/>
      <c r="M19" s="9"/>
      <c r="N19" s="9"/>
      <c r="O19" s="10"/>
    </row>
    <row r="20" spans="1:15" ht="171" customHeight="1" thickTop="1" thickBot="1">
      <c r="A20" s="76"/>
      <c r="B20" s="343" t="s">
        <v>244</v>
      </c>
      <c r="C20" s="347"/>
      <c r="D20" s="348"/>
      <c r="E20" s="9"/>
      <c r="F20" s="9"/>
      <c r="G20" s="9"/>
      <c r="H20" s="9"/>
      <c r="I20" s="9"/>
      <c r="J20" s="9"/>
      <c r="K20" s="9"/>
      <c r="L20" s="9"/>
      <c r="M20" s="9"/>
      <c r="N20" s="9"/>
      <c r="O20" s="10"/>
    </row>
    <row r="21" spans="1:15" ht="45.75" customHeight="1" thickTop="1" thickBot="1">
      <c r="A21" s="76"/>
      <c r="B21" s="349" t="s">
        <v>245</v>
      </c>
      <c r="C21" s="344"/>
      <c r="D21" s="344"/>
      <c r="E21" s="9"/>
      <c r="F21" s="9"/>
      <c r="G21" s="9"/>
      <c r="H21" s="9"/>
      <c r="I21" s="9"/>
      <c r="J21" s="9"/>
      <c r="K21" s="9"/>
      <c r="L21" s="9"/>
      <c r="M21" s="9"/>
      <c r="N21" s="9"/>
      <c r="O21" s="10"/>
    </row>
    <row r="22" spans="1:15" ht="33.75" customHeight="1" thickTop="1" thickBot="1">
      <c r="A22" s="8"/>
      <c r="B22" s="350" t="s">
        <v>246</v>
      </c>
      <c r="C22" s="351"/>
      <c r="D22" s="348"/>
      <c r="E22" s="9"/>
      <c r="F22" s="9"/>
      <c r="G22" s="9"/>
      <c r="H22" s="9"/>
      <c r="I22" s="9"/>
      <c r="J22" s="9"/>
      <c r="K22" s="9"/>
      <c r="L22" s="9"/>
      <c r="M22" s="9"/>
      <c r="N22" s="9"/>
      <c r="O22" s="10"/>
    </row>
    <row r="23" spans="1:15" ht="18.75" customHeight="1" thickTop="1" thickBot="1">
      <c r="A23" s="77"/>
      <c r="B23" s="703" t="s">
        <v>247</v>
      </c>
      <c r="C23" s="704"/>
      <c r="D23" s="705"/>
      <c r="E23" s="9"/>
      <c r="F23" s="9"/>
      <c r="G23" s="9"/>
      <c r="H23" s="9"/>
      <c r="I23" s="9"/>
      <c r="J23" s="9"/>
      <c r="K23" s="9"/>
      <c r="L23" s="9"/>
      <c r="M23" s="9"/>
      <c r="N23" s="9"/>
      <c r="O23" s="10"/>
    </row>
    <row r="24" spans="1:15" ht="35.25" customHeight="1" thickTop="1" thickBot="1">
      <c r="A24" s="77"/>
      <c r="B24" s="352" t="s">
        <v>248</v>
      </c>
      <c r="C24" s="360"/>
      <c r="D24" s="360"/>
      <c r="E24" s="9"/>
      <c r="F24" s="9"/>
      <c r="G24" s="9"/>
      <c r="H24" s="9"/>
      <c r="I24" s="9"/>
      <c r="J24" s="9"/>
      <c r="K24" s="9"/>
      <c r="L24" s="9"/>
      <c r="M24" s="9"/>
      <c r="N24" s="9"/>
      <c r="O24" s="10"/>
    </row>
    <row r="25" spans="1:15" ht="60" customHeight="1" thickTop="1" thickBot="1">
      <c r="A25" s="77"/>
      <c r="B25" s="353" t="s">
        <v>249</v>
      </c>
      <c r="C25" s="360"/>
      <c r="D25" s="360"/>
      <c r="E25" s="9"/>
      <c r="F25" s="9"/>
      <c r="G25" s="9"/>
      <c r="H25" s="9"/>
      <c r="I25" s="9"/>
      <c r="J25" s="9"/>
      <c r="K25" s="9"/>
      <c r="L25" s="9"/>
      <c r="M25" s="9"/>
      <c r="N25" s="9"/>
      <c r="O25" s="10"/>
    </row>
    <row r="26" spans="1:15" ht="49.5" customHeight="1" thickTop="1" thickBot="1">
      <c r="A26" s="77"/>
      <c r="B26" s="354" t="s">
        <v>250</v>
      </c>
      <c r="C26" s="361"/>
      <c r="D26" s="360"/>
      <c r="E26" s="9"/>
      <c r="F26" s="9"/>
      <c r="G26" s="9"/>
      <c r="H26" s="9"/>
      <c r="I26" s="9"/>
      <c r="J26" s="9"/>
      <c r="K26" s="9"/>
      <c r="L26" s="9"/>
      <c r="M26" s="9"/>
      <c r="N26" s="9"/>
      <c r="O26" s="10"/>
    </row>
    <row r="27" spans="1:15" ht="32.25" customHeight="1" thickTop="1" thickBot="1">
      <c r="A27" s="77"/>
      <c r="B27" s="355" t="s">
        <v>251</v>
      </c>
      <c r="C27" s="362"/>
      <c r="D27" s="362"/>
      <c r="E27" s="9"/>
      <c r="F27" s="9"/>
      <c r="G27" s="9"/>
      <c r="H27" s="9"/>
      <c r="I27" s="9"/>
      <c r="J27" s="9"/>
      <c r="K27" s="9"/>
      <c r="L27" s="9"/>
      <c r="M27" s="9"/>
      <c r="N27" s="9"/>
      <c r="O27" s="10"/>
    </row>
    <row r="28" spans="1:15" ht="15.75" thickTop="1">
      <c r="A28" s="8"/>
      <c r="B28" s="9"/>
      <c r="C28" s="9"/>
      <c r="D28" s="9"/>
      <c r="E28" s="9"/>
      <c r="F28" s="9"/>
      <c r="G28" s="9"/>
      <c r="H28" s="9"/>
      <c r="I28" s="9"/>
      <c r="J28" s="9"/>
      <c r="K28" s="9"/>
      <c r="L28" s="9"/>
      <c r="M28" s="9"/>
      <c r="N28" s="9"/>
      <c r="O28" s="10"/>
    </row>
    <row r="29" spans="1:15">
      <c r="A29" s="8"/>
      <c r="B29" s="9"/>
      <c r="C29" s="9"/>
      <c r="D29" s="9"/>
      <c r="E29" s="9"/>
      <c r="F29" s="9"/>
      <c r="G29" s="9"/>
      <c r="H29" s="9"/>
      <c r="I29" s="9"/>
      <c r="J29" s="9"/>
      <c r="K29" s="9"/>
      <c r="L29" s="9"/>
      <c r="M29" s="9"/>
      <c r="N29" s="9"/>
      <c r="O29" s="10"/>
    </row>
    <row r="30" spans="1:15" ht="15.75">
      <c r="A30" s="8"/>
      <c r="B30" s="214" t="s">
        <v>252</v>
      </c>
      <c r="C30" s="9"/>
      <c r="D30" s="9"/>
      <c r="E30" s="9"/>
      <c r="F30" s="9"/>
      <c r="G30" s="9"/>
      <c r="H30" s="9"/>
      <c r="I30" s="9"/>
      <c r="J30" s="9"/>
      <c r="K30" s="9"/>
      <c r="L30" s="9"/>
      <c r="M30" s="9"/>
      <c r="N30" s="9"/>
      <c r="O30" s="10"/>
    </row>
    <row r="31" spans="1:15" ht="16.5" thickBot="1">
      <c r="A31" s="8"/>
      <c r="B31" s="214"/>
      <c r="C31" s="9"/>
      <c r="D31" s="9"/>
      <c r="E31" s="9"/>
      <c r="F31" s="9"/>
      <c r="G31" s="9"/>
      <c r="H31" s="9"/>
      <c r="I31" s="9"/>
      <c r="J31" s="9"/>
      <c r="K31" s="9"/>
      <c r="L31" s="9"/>
      <c r="M31" s="9"/>
      <c r="N31" s="9"/>
      <c r="O31" s="10"/>
    </row>
    <row r="32" spans="1:15" ht="54" customHeight="1" thickTop="1">
      <c r="A32" s="8"/>
      <c r="B32" s="706" t="s">
        <v>253</v>
      </c>
      <c r="C32" s="709"/>
      <c r="D32" s="710"/>
      <c r="E32" s="9"/>
      <c r="F32" s="9"/>
      <c r="G32" s="9"/>
      <c r="H32" s="9"/>
      <c r="I32" s="9"/>
      <c r="J32" s="9"/>
      <c r="K32" s="9"/>
      <c r="L32" s="9"/>
      <c r="M32" s="9"/>
      <c r="N32" s="9"/>
      <c r="O32" s="10"/>
    </row>
    <row r="33" spans="1:15">
      <c r="A33" s="8"/>
      <c r="B33" s="707"/>
      <c r="C33" s="711"/>
      <c r="D33" s="712"/>
      <c r="E33" s="9"/>
      <c r="F33" s="9"/>
      <c r="G33" s="9"/>
      <c r="H33" s="9"/>
      <c r="I33" s="9"/>
      <c r="J33" s="9"/>
      <c r="K33" s="9"/>
      <c r="L33" s="9"/>
      <c r="M33" s="9"/>
      <c r="N33" s="9"/>
      <c r="O33" s="10"/>
    </row>
    <row r="34" spans="1:15">
      <c r="A34" s="8"/>
      <c r="B34" s="707"/>
      <c r="C34" s="711"/>
      <c r="D34" s="712"/>
      <c r="E34" s="9"/>
      <c r="F34" s="9"/>
      <c r="G34" s="9"/>
      <c r="H34" s="9"/>
      <c r="I34" s="9"/>
      <c r="J34" s="9"/>
      <c r="K34" s="9"/>
      <c r="L34" s="9"/>
      <c r="M34" s="9"/>
      <c r="N34" s="9"/>
      <c r="O34" s="10"/>
    </row>
    <row r="35" spans="1:15" ht="15.75" thickBot="1">
      <c r="A35" s="8"/>
      <c r="B35" s="708"/>
      <c r="C35" s="713"/>
      <c r="D35" s="714"/>
      <c r="E35" s="9"/>
      <c r="F35" s="9"/>
      <c r="G35" s="9"/>
      <c r="H35" s="9"/>
      <c r="I35" s="9"/>
      <c r="J35" s="9"/>
      <c r="K35" s="9"/>
      <c r="L35" s="9"/>
      <c r="M35" s="9"/>
      <c r="N35" s="9"/>
      <c r="O35" s="10"/>
    </row>
    <row r="36" spans="1:15" ht="15.75" thickTop="1">
      <c r="A36" s="8"/>
      <c r="B36" s="9"/>
      <c r="C36" s="9"/>
      <c r="D36" s="9"/>
      <c r="E36" s="9"/>
      <c r="F36" s="9"/>
      <c r="G36" s="9"/>
      <c r="H36" s="9"/>
      <c r="I36" s="9"/>
      <c r="J36" s="9"/>
      <c r="K36" s="9"/>
      <c r="L36" s="9"/>
      <c r="M36" s="9"/>
      <c r="N36" s="9"/>
      <c r="O36" s="10"/>
    </row>
    <row r="37" spans="1:15" ht="18.75">
      <c r="A37" s="8"/>
      <c r="B37" s="578" t="s">
        <v>254</v>
      </c>
      <c r="C37" s="9"/>
      <c r="D37" s="9"/>
      <c r="E37" s="9"/>
      <c r="F37" s="9"/>
      <c r="G37" s="9"/>
      <c r="H37" s="9"/>
      <c r="I37" s="9"/>
      <c r="J37" s="9"/>
      <c r="K37" s="9"/>
      <c r="L37" s="9"/>
      <c r="M37" s="9"/>
      <c r="N37" s="9"/>
      <c r="O37" s="10"/>
    </row>
    <row r="38" spans="1:15" ht="19.5" thickBot="1">
      <c r="A38" s="8"/>
      <c r="B38" s="11"/>
      <c r="C38" s="9"/>
      <c r="D38" s="9"/>
      <c r="E38" s="9"/>
      <c r="F38" s="9"/>
      <c r="G38" s="9"/>
      <c r="H38" s="9"/>
      <c r="I38" s="9"/>
      <c r="J38" s="9"/>
      <c r="K38" s="9"/>
      <c r="L38" s="9"/>
      <c r="M38" s="9"/>
      <c r="N38" s="9"/>
      <c r="O38" s="10"/>
    </row>
    <row r="39" spans="1:15" ht="16.5" thickTop="1" thickBot="1">
      <c r="A39" s="8"/>
      <c r="B39" s="726" t="s">
        <v>255</v>
      </c>
      <c r="C39" s="727"/>
      <c r="D39" s="9"/>
      <c r="E39" s="9"/>
      <c r="F39" s="16"/>
      <c r="G39" s="16"/>
      <c r="H39" s="9"/>
      <c r="I39" s="9"/>
      <c r="J39" s="9"/>
      <c r="K39" s="9"/>
      <c r="L39" s="9"/>
      <c r="M39" s="9"/>
      <c r="N39" s="9"/>
      <c r="O39" s="10"/>
    </row>
    <row r="40" spans="1:15" ht="21.75" customHeight="1" thickTop="1" thickBot="1">
      <c r="A40" s="8"/>
      <c r="B40" s="363" t="s">
        <v>234</v>
      </c>
      <c r="C40" s="364"/>
      <c r="D40" s="209"/>
      <c r="E40" s="9"/>
      <c r="F40" s="728"/>
      <c r="G40" s="728"/>
      <c r="H40" s="9"/>
      <c r="I40" s="9"/>
      <c r="J40" s="9"/>
      <c r="K40" s="9"/>
      <c r="L40" s="9"/>
      <c r="M40" s="9"/>
      <c r="N40" s="9"/>
      <c r="O40" s="10"/>
    </row>
    <row r="41" spans="1:15" ht="20.25" customHeight="1" thickTop="1" thickBot="1">
      <c r="A41" s="8"/>
      <c r="B41" s="365" t="s">
        <v>256</v>
      </c>
      <c r="C41" s="366" t="str">
        <f>IF(C40="","",C40*Lists!C2)</f>
        <v/>
      </c>
      <c r="D41" s="209"/>
      <c r="E41" s="9"/>
      <c r="F41" s="210"/>
      <c r="G41" s="211"/>
      <c r="H41" s="9"/>
      <c r="I41" s="9"/>
      <c r="J41" s="9"/>
      <c r="K41" s="9"/>
      <c r="L41" s="9"/>
      <c r="M41" s="9"/>
      <c r="N41" s="9"/>
      <c r="O41" s="10"/>
    </row>
    <row r="42" spans="1:15" ht="29.25" customHeight="1" thickTop="1">
      <c r="A42" s="8"/>
      <c r="B42" s="208"/>
      <c r="C42" s="209"/>
      <c r="D42" s="209"/>
      <c r="E42" s="9"/>
      <c r="F42" s="210"/>
      <c r="G42" s="212"/>
      <c r="H42" s="9"/>
      <c r="I42" s="9"/>
      <c r="J42" s="9"/>
      <c r="K42" s="9"/>
      <c r="L42" s="9"/>
      <c r="M42" s="9"/>
      <c r="N42" s="9"/>
      <c r="O42" s="10"/>
    </row>
    <row r="43" spans="1:15" ht="15.75">
      <c r="A43" s="8"/>
      <c r="B43" s="201"/>
      <c r="C43" s="202"/>
      <c r="D43" s="202"/>
      <c r="E43" s="9"/>
      <c r="F43" s="9"/>
      <c r="G43" s="9"/>
      <c r="H43" s="9"/>
      <c r="I43" s="9"/>
      <c r="J43" s="9"/>
      <c r="K43" s="9"/>
      <c r="L43" s="9"/>
      <c r="M43" s="9"/>
      <c r="N43" s="9"/>
      <c r="O43" s="10"/>
    </row>
    <row r="44" spans="1:15" ht="18.75">
      <c r="A44" s="8"/>
      <c r="B44" s="28"/>
      <c r="C44" s="202"/>
      <c r="D44" s="202"/>
      <c r="E44" s="9"/>
      <c r="F44" s="9"/>
      <c r="G44" s="9"/>
      <c r="H44" s="9"/>
      <c r="I44" s="9"/>
      <c r="J44" s="9"/>
      <c r="K44" s="9"/>
      <c r="L44" s="9"/>
      <c r="M44" s="9"/>
      <c r="N44" s="9"/>
      <c r="O44" s="10"/>
    </row>
    <row r="45" spans="1:15">
      <c r="A45" s="8"/>
      <c r="B45" s="9"/>
      <c r="C45" s="9"/>
      <c r="D45" s="9"/>
      <c r="E45" s="9"/>
      <c r="F45" s="9"/>
      <c r="G45" s="9"/>
      <c r="H45" s="9"/>
      <c r="I45" s="9"/>
      <c r="J45" s="9"/>
      <c r="K45" s="9"/>
      <c r="L45" s="9"/>
      <c r="M45" s="9"/>
      <c r="N45" s="9"/>
      <c r="O45" s="10"/>
    </row>
    <row r="46" spans="1:15" ht="21.75" customHeight="1" thickBot="1">
      <c r="A46" s="78"/>
      <c r="B46" s="376" t="s">
        <v>257</v>
      </c>
      <c r="C46" s="374" t="s">
        <v>238</v>
      </c>
      <c r="D46" s="375" t="s">
        <v>258</v>
      </c>
      <c r="E46" s="215"/>
      <c r="F46" s="9"/>
      <c r="G46" s="9"/>
      <c r="H46" s="9"/>
      <c r="I46" s="9"/>
      <c r="J46" s="9"/>
      <c r="K46" s="9"/>
      <c r="L46" s="9"/>
      <c r="M46" s="9"/>
      <c r="N46" s="9"/>
      <c r="O46" s="10"/>
    </row>
    <row r="47" spans="1:15" ht="32.25" customHeight="1" thickTop="1" thickBot="1">
      <c r="A47" s="78"/>
      <c r="B47" s="367" t="s">
        <v>259</v>
      </c>
      <c r="C47" s="368"/>
      <c r="D47" s="369"/>
      <c r="E47" s="9"/>
      <c r="F47" s="9"/>
      <c r="G47" s="9"/>
      <c r="H47" s="9"/>
      <c r="I47" s="9"/>
      <c r="J47" s="9"/>
      <c r="K47" s="9"/>
      <c r="L47" s="9"/>
      <c r="M47" s="9"/>
      <c r="N47" s="9"/>
      <c r="O47" s="10"/>
    </row>
    <row r="48" spans="1:15" ht="84.75" customHeight="1" thickTop="1" thickBot="1">
      <c r="A48" s="78"/>
      <c r="B48" s="367" t="s">
        <v>260</v>
      </c>
      <c r="C48" s="370"/>
      <c r="D48" s="370"/>
      <c r="E48" s="9"/>
      <c r="F48" s="9"/>
      <c r="G48" s="9"/>
      <c r="H48" s="9"/>
      <c r="I48" s="9"/>
      <c r="J48" s="9"/>
      <c r="K48" s="9"/>
      <c r="L48" s="9"/>
      <c r="M48" s="9"/>
      <c r="N48" s="9"/>
      <c r="O48" s="10"/>
    </row>
    <row r="49" spans="1:15" ht="43.5" customHeight="1" thickTop="1" thickBot="1">
      <c r="A49" s="78"/>
      <c r="B49" s="367" t="s">
        <v>261</v>
      </c>
      <c r="C49" s="370"/>
      <c r="D49" s="371"/>
      <c r="E49" s="9"/>
      <c r="F49" s="9"/>
      <c r="G49" s="9"/>
      <c r="H49" s="9"/>
      <c r="I49" s="9"/>
      <c r="J49" s="9"/>
      <c r="K49" s="9"/>
      <c r="L49" s="9"/>
      <c r="M49" s="9"/>
      <c r="N49" s="9"/>
      <c r="O49" s="10"/>
    </row>
    <row r="50" spans="1:15" ht="40.5" customHeight="1" thickTop="1" thickBot="1">
      <c r="A50" s="8"/>
      <c r="B50" s="367" t="s">
        <v>262</v>
      </c>
      <c r="C50" s="370"/>
      <c r="D50" s="370"/>
      <c r="E50" s="9"/>
      <c r="F50" s="9"/>
      <c r="G50" s="9"/>
      <c r="H50" s="9"/>
      <c r="I50" s="9"/>
      <c r="J50" s="9"/>
      <c r="K50" s="9"/>
      <c r="L50" s="9"/>
      <c r="M50" s="9"/>
      <c r="N50" s="9"/>
      <c r="O50" s="10"/>
    </row>
    <row r="51" spans="1:15" ht="54" customHeight="1" thickTop="1" thickBot="1">
      <c r="A51" s="78"/>
      <c r="B51" s="372" t="s">
        <v>263</v>
      </c>
      <c r="C51" s="373"/>
      <c r="D51" s="371"/>
      <c r="E51" s="9"/>
      <c r="F51" s="9"/>
      <c r="G51" s="9"/>
      <c r="H51" s="9"/>
      <c r="I51" s="9"/>
      <c r="J51" s="9"/>
      <c r="K51" s="9"/>
      <c r="L51" s="9"/>
      <c r="M51" s="9"/>
      <c r="N51" s="9"/>
      <c r="O51" s="10"/>
    </row>
    <row r="52" spans="1:15" ht="15.75" thickTop="1">
      <c r="A52" s="8"/>
      <c r="B52" s="9"/>
      <c r="C52" s="79"/>
      <c r="D52" s="9"/>
      <c r="E52" s="9"/>
      <c r="F52" s="9"/>
      <c r="G52" s="9"/>
      <c r="H52" s="9"/>
      <c r="I52" s="9"/>
      <c r="J52" s="9"/>
      <c r="K52" s="9"/>
      <c r="L52" s="9"/>
      <c r="M52" s="9"/>
      <c r="N52" s="9"/>
      <c r="O52" s="10"/>
    </row>
    <row r="53" spans="1:15" ht="15.75" thickBot="1">
      <c r="A53" s="8"/>
      <c r="B53" s="9"/>
      <c r="C53" s="9"/>
      <c r="D53" s="9"/>
      <c r="E53" s="9"/>
      <c r="F53" s="9"/>
      <c r="G53" s="9"/>
      <c r="H53" s="9"/>
      <c r="I53" s="9"/>
      <c r="J53" s="9"/>
      <c r="K53" s="9"/>
      <c r="L53" s="9"/>
      <c r="M53" s="9"/>
      <c r="N53" s="9"/>
      <c r="O53" s="10"/>
    </row>
    <row r="54" spans="1:15" ht="15.75" thickTop="1">
      <c r="A54" s="8"/>
      <c r="B54" s="717" t="s">
        <v>264</v>
      </c>
      <c r="C54" s="720"/>
      <c r="D54" s="721"/>
      <c r="E54" s="9"/>
      <c r="F54" s="9"/>
      <c r="G54" s="9"/>
      <c r="H54" s="9"/>
      <c r="I54" s="9"/>
      <c r="J54" s="9"/>
      <c r="K54" s="9"/>
      <c r="L54" s="9"/>
      <c r="M54" s="9"/>
      <c r="N54" s="9"/>
      <c r="O54" s="10"/>
    </row>
    <row r="55" spans="1:15">
      <c r="A55" s="8"/>
      <c r="B55" s="718"/>
      <c r="C55" s="722"/>
      <c r="D55" s="723"/>
      <c r="E55" s="9"/>
      <c r="F55" s="9"/>
      <c r="G55" s="9"/>
      <c r="H55" s="9"/>
      <c r="I55" s="9"/>
      <c r="J55" s="9"/>
      <c r="K55" s="9"/>
      <c r="L55" s="9"/>
      <c r="M55" s="9"/>
      <c r="N55" s="9"/>
      <c r="O55" s="10"/>
    </row>
    <row r="56" spans="1:15">
      <c r="A56" s="8"/>
      <c r="B56" s="718"/>
      <c r="C56" s="722"/>
      <c r="D56" s="723"/>
      <c r="E56" s="9"/>
      <c r="F56" s="9"/>
      <c r="G56" s="9"/>
      <c r="H56" s="9"/>
      <c r="I56" s="9"/>
      <c r="J56" s="9"/>
      <c r="K56" s="9"/>
      <c r="L56" s="9"/>
      <c r="M56" s="9"/>
      <c r="N56" s="9"/>
      <c r="O56" s="10"/>
    </row>
    <row r="57" spans="1:15">
      <c r="A57" s="8"/>
      <c r="B57" s="718"/>
      <c r="C57" s="722"/>
      <c r="D57" s="723"/>
      <c r="E57" s="9"/>
      <c r="F57" s="9"/>
      <c r="G57" s="9"/>
      <c r="H57" s="9"/>
      <c r="I57" s="9"/>
      <c r="J57" s="9"/>
      <c r="K57" s="9"/>
      <c r="L57" s="9"/>
      <c r="M57" s="9"/>
      <c r="N57" s="9"/>
      <c r="O57" s="10"/>
    </row>
    <row r="58" spans="1:15" ht="15.75" thickBot="1">
      <c r="A58" s="8"/>
      <c r="B58" s="719"/>
      <c r="C58" s="724"/>
      <c r="D58" s="725"/>
      <c r="E58" s="9"/>
      <c r="F58" s="9"/>
      <c r="G58" s="9"/>
      <c r="H58" s="9"/>
      <c r="I58" s="9"/>
      <c r="J58" s="9"/>
      <c r="K58" s="9"/>
      <c r="L58" s="9"/>
      <c r="M58" s="9"/>
      <c r="N58" s="9"/>
      <c r="O58" s="10"/>
    </row>
    <row r="59" spans="1:15" ht="15.75" thickTop="1">
      <c r="A59" s="8"/>
      <c r="B59" s="9"/>
      <c r="C59" s="9"/>
      <c r="D59" s="9"/>
      <c r="E59" s="9"/>
      <c r="F59" s="9"/>
      <c r="G59" s="9"/>
      <c r="H59" s="9"/>
      <c r="I59" s="9"/>
      <c r="J59" s="9"/>
      <c r="K59" s="9"/>
      <c r="L59" s="9"/>
      <c r="M59" s="9"/>
      <c r="N59" s="9"/>
      <c r="O59" s="10"/>
    </row>
    <row r="60" spans="1:15">
      <c r="A60" s="8"/>
      <c r="B60" s="9"/>
      <c r="C60" s="9"/>
      <c r="D60" s="9"/>
      <c r="E60" s="9"/>
      <c r="F60" s="9"/>
      <c r="G60" s="9"/>
      <c r="H60" s="9"/>
      <c r="I60" s="9"/>
      <c r="J60" s="9"/>
      <c r="K60" s="9"/>
      <c r="L60" s="9"/>
      <c r="M60" s="9"/>
      <c r="N60" s="9"/>
      <c r="O60" s="10"/>
    </row>
    <row r="61" spans="1:15">
      <c r="A61" s="8"/>
      <c r="B61" s="9"/>
      <c r="C61" s="9"/>
      <c r="D61" s="9"/>
      <c r="E61" s="9"/>
      <c r="F61" s="9"/>
      <c r="G61" s="9"/>
      <c r="H61" s="9"/>
      <c r="I61" s="9"/>
      <c r="J61" s="9"/>
      <c r="K61" s="9"/>
      <c r="L61" s="9"/>
      <c r="M61" s="9"/>
      <c r="N61" s="9"/>
      <c r="O61" s="10"/>
    </row>
    <row r="62" spans="1:15">
      <c r="A62" s="8"/>
      <c r="B62" s="9"/>
      <c r="C62" s="9"/>
      <c r="D62" s="9"/>
      <c r="E62" s="9"/>
      <c r="F62" s="9"/>
      <c r="G62" s="9"/>
      <c r="H62" s="9"/>
      <c r="I62" s="9"/>
      <c r="J62" s="9"/>
      <c r="K62" s="9"/>
      <c r="L62" s="9"/>
      <c r="M62" s="9"/>
      <c r="N62" s="9"/>
      <c r="O62" s="10"/>
    </row>
    <row r="63" spans="1:15">
      <c r="A63" s="8"/>
      <c r="B63" s="9"/>
      <c r="C63" s="9"/>
      <c r="D63" s="9"/>
      <c r="E63" s="9"/>
      <c r="F63" s="9"/>
      <c r="G63" s="9"/>
      <c r="H63" s="9"/>
      <c r="I63" s="9"/>
      <c r="J63" s="9"/>
      <c r="K63" s="9"/>
      <c r="L63" s="9"/>
      <c r="M63" s="9"/>
      <c r="N63" s="9"/>
      <c r="O63" s="10"/>
    </row>
    <row r="64" spans="1:15">
      <c r="A64" s="8"/>
      <c r="B64" s="9"/>
      <c r="C64" s="9"/>
      <c r="D64" s="9"/>
      <c r="E64" s="9"/>
      <c r="F64" s="9"/>
      <c r="G64" s="9"/>
      <c r="H64" s="9"/>
      <c r="I64" s="9"/>
      <c r="J64" s="9"/>
      <c r="K64" s="9"/>
      <c r="L64" s="9"/>
      <c r="M64" s="9"/>
      <c r="N64" s="9"/>
      <c r="O64" s="10"/>
    </row>
    <row r="65" spans="1:15">
      <c r="A65" s="8"/>
      <c r="B65" s="9"/>
      <c r="C65" s="9"/>
      <c r="D65" s="9"/>
      <c r="E65" s="9"/>
      <c r="F65" s="9"/>
      <c r="G65" s="9"/>
      <c r="H65" s="9"/>
      <c r="I65" s="9"/>
      <c r="J65" s="9"/>
      <c r="K65" s="9"/>
      <c r="L65" s="9"/>
      <c r="M65" s="9"/>
      <c r="N65" s="9"/>
      <c r="O65" s="10"/>
    </row>
    <row r="66" spans="1:15">
      <c r="A66" s="8"/>
      <c r="B66" s="9"/>
      <c r="C66" s="9"/>
      <c r="D66" s="9"/>
      <c r="E66" s="9"/>
      <c r="F66" s="9"/>
      <c r="G66" s="9"/>
      <c r="H66" s="9"/>
      <c r="I66" s="9"/>
      <c r="J66" s="9"/>
      <c r="K66" s="9"/>
      <c r="L66" s="9"/>
      <c r="M66" s="9"/>
      <c r="N66" s="9"/>
      <c r="O66" s="10"/>
    </row>
    <row r="67" spans="1:15">
      <c r="A67" s="8"/>
      <c r="B67" s="9"/>
      <c r="C67" s="9"/>
      <c r="D67" s="9"/>
      <c r="E67" s="9"/>
      <c r="F67" s="9"/>
      <c r="G67" s="9"/>
      <c r="H67" s="9"/>
      <c r="I67" s="9"/>
      <c r="J67" s="9"/>
      <c r="K67" s="9"/>
      <c r="L67" s="9"/>
      <c r="M67" s="9"/>
      <c r="N67" s="9"/>
      <c r="O67" s="10"/>
    </row>
    <row r="68" spans="1:15">
      <c r="A68" s="8"/>
      <c r="B68" s="9"/>
      <c r="C68" s="9"/>
      <c r="D68" s="9"/>
      <c r="E68" s="9"/>
      <c r="F68" s="9"/>
      <c r="G68" s="9"/>
      <c r="H68" s="9"/>
      <c r="I68" s="9"/>
      <c r="J68" s="9"/>
      <c r="K68" s="9"/>
      <c r="L68" s="9"/>
      <c r="M68" s="9"/>
      <c r="N68" s="9"/>
      <c r="O68" s="10"/>
    </row>
    <row r="69" spans="1:15">
      <c r="A69" s="8"/>
      <c r="B69" s="9"/>
      <c r="C69" s="9"/>
      <c r="D69" s="9"/>
      <c r="E69" s="9"/>
      <c r="F69" s="9"/>
      <c r="G69" s="9"/>
      <c r="H69" s="9"/>
      <c r="I69" s="9"/>
      <c r="J69" s="9"/>
      <c r="K69" s="9"/>
      <c r="L69" s="9"/>
      <c r="M69" s="9"/>
      <c r="N69" s="9"/>
      <c r="O69" s="10"/>
    </row>
    <row r="70" spans="1:15">
      <c r="A70" s="8"/>
      <c r="B70" s="9"/>
      <c r="C70" s="9"/>
      <c r="D70" s="9"/>
      <c r="E70" s="9"/>
      <c r="F70" s="9"/>
      <c r="G70" s="9"/>
      <c r="H70" s="9"/>
      <c r="I70" s="9"/>
      <c r="J70" s="9"/>
      <c r="K70" s="9"/>
      <c r="L70" s="9"/>
      <c r="M70" s="9"/>
      <c r="N70" s="9"/>
      <c r="O70" s="10"/>
    </row>
    <row r="71" spans="1:15">
      <c r="A71" s="8"/>
      <c r="B71" s="9"/>
      <c r="C71" s="9"/>
      <c r="D71" s="9"/>
      <c r="E71" s="9"/>
      <c r="F71" s="9"/>
      <c r="G71" s="9"/>
      <c r="H71" s="9"/>
      <c r="I71" s="9"/>
      <c r="J71" s="9"/>
      <c r="K71" s="9"/>
      <c r="L71" s="9"/>
      <c r="M71" s="9"/>
      <c r="N71" s="9"/>
      <c r="O71" s="10"/>
    </row>
    <row r="72" spans="1:15">
      <c r="A72" s="8"/>
      <c r="B72" s="9"/>
      <c r="C72" s="9"/>
      <c r="D72" s="9"/>
      <c r="E72" s="9"/>
      <c r="F72" s="9"/>
      <c r="G72" s="9"/>
      <c r="H72" s="9"/>
      <c r="I72" s="9"/>
      <c r="J72" s="9"/>
      <c r="K72" s="9"/>
      <c r="L72" s="9"/>
      <c r="M72" s="9"/>
      <c r="N72" s="9"/>
      <c r="O72" s="10"/>
    </row>
    <row r="73" spans="1:15">
      <c r="A73" s="8"/>
      <c r="B73" s="9"/>
      <c r="C73" s="9"/>
      <c r="D73" s="9"/>
      <c r="E73" s="9"/>
      <c r="F73" s="9"/>
      <c r="G73" s="9"/>
      <c r="H73" s="9"/>
      <c r="I73" s="9"/>
      <c r="J73" s="9"/>
      <c r="K73" s="9"/>
      <c r="L73" s="9"/>
      <c r="M73" s="9"/>
      <c r="N73" s="9"/>
      <c r="O73" s="10"/>
    </row>
    <row r="74" spans="1:15">
      <c r="A74" s="8"/>
      <c r="B74" s="9"/>
      <c r="C74" s="9"/>
      <c r="D74" s="9"/>
      <c r="E74" s="9"/>
      <c r="F74" s="9"/>
      <c r="G74" s="9"/>
      <c r="H74" s="9"/>
      <c r="I74" s="9"/>
      <c r="J74" s="9"/>
      <c r="K74" s="9"/>
      <c r="L74" s="9"/>
      <c r="M74" s="9"/>
      <c r="N74" s="9"/>
      <c r="O74" s="10"/>
    </row>
    <row r="75" spans="1:15">
      <c r="A75" s="8"/>
      <c r="B75" s="9"/>
      <c r="C75" s="9"/>
      <c r="D75" s="9"/>
      <c r="E75" s="9"/>
      <c r="F75" s="9"/>
      <c r="G75" s="9"/>
      <c r="H75" s="9"/>
      <c r="I75" s="9"/>
      <c r="J75" s="9"/>
      <c r="K75" s="9"/>
      <c r="L75" s="9"/>
      <c r="M75" s="9"/>
      <c r="N75" s="9"/>
      <c r="O75" s="10"/>
    </row>
    <row r="76" spans="1:15">
      <c r="A76" s="8"/>
      <c r="B76" s="9"/>
      <c r="C76" s="9"/>
      <c r="D76" s="9"/>
      <c r="E76" s="9"/>
      <c r="F76" s="9"/>
      <c r="G76" s="9"/>
      <c r="H76" s="9"/>
      <c r="I76" s="9"/>
      <c r="J76" s="9"/>
      <c r="K76" s="9"/>
      <c r="L76" s="9"/>
      <c r="M76" s="9"/>
      <c r="N76" s="9"/>
      <c r="O76" s="10"/>
    </row>
    <row r="77" spans="1:15">
      <c r="A77" s="8"/>
      <c r="B77" s="9"/>
      <c r="C77" s="9"/>
      <c r="D77" s="9"/>
      <c r="E77" s="9"/>
      <c r="F77" s="9"/>
      <c r="G77" s="9"/>
      <c r="H77" s="9"/>
      <c r="I77" s="9"/>
      <c r="J77" s="9"/>
      <c r="K77" s="9"/>
      <c r="L77" s="9"/>
      <c r="M77" s="9"/>
      <c r="N77" s="9"/>
      <c r="O77" s="10"/>
    </row>
    <row r="78" spans="1:15">
      <c r="A78" s="8"/>
      <c r="B78" s="9"/>
      <c r="C78" s="9"/>
      <c r="D78" s="9"/>
      <c r="E78" s="9"/>
      <c r="F78" s="9"/>
      <c r="G78" s="9"/>
      <c r="H78" s="9"/>
      <c r="I78" s="9"/>
      <c r="J78" s="9"/>
      <c r="K78" s="9"/>
      <c r="L78" s="9"/>
      <c r="M78" s="9"/>
      <c r="N78" s="9"/>
      <c r="O78" s="10"/>
    </row>
    <row r="79" spans="1:15">
      <c r="A79" s="8"/>
      <c r="B79" s="9"/>
      <c r="C79" s="9"/>
      <c r="D79" s="9"/>
      <c r="E79" s="9"/>
      <c r="F79" s="9"/>
      <c r="G79" s="9"/>
      <c r="H79" s="9"/>
      <c r="I79" s="9"/>
      <c r="J79" s="9"/>
      <c r="K79" s="9"/>
      <c r="L79" s="9"/>
      <c r="M79" s="9"/>
      <c r="N79" s="9"/>
      <c r="O79" s="10"/>
    </row>
    <row r="80" spans="1:15">
      <c r="A80" s="8"/>
      <c r="B80" s="9"/>
      <c r="C80" s="9"/>
      <c r="D80" s="9"/>
      <c r="E80" s="9"/>
      <c r="F80" s="9"/>
      <c r="G80" s="9"/>
      <c r="H80" s="9"/>
      <c r="I80" s="9"/>
      <c r="J80" s="9"/>
      <c r="K80" s="9"/>
      <c r="L80" s="9"/>
      <c r="M80" s="9"/>
      <c r="N80" s="9"/>
      <c r="O80" s="10"/>
    </row>
    <row r="81" spans="1:15">
      <c r="A81" s="8"/>
      <c r="B81" s="9"/>
      <c r="C81" s="9"/>
      <c r="D81" s="9"/>
      <c r="E81" s="9"/>
      <c r="F81" s="9"/>
      <c r="G81" s="9"/>
      <c r="H81" s="9"/>
      <c r="I81" s="9"/>
      <c r="J81" s="9"/>
      <c r="K81" s="9"/>
      <c r="L81" s="9"/>
      <c r="M81" s="9"/>
      <c r="N81" s="9"/>
      <c r="O81" s="10"/>
    </row>
    <row r="82" spans="1:15">
      <c r="A82" s="8"/>
      <c r="B82" s="9"/>
      <c r="C82" s="9"/>
      <c r="D82" s="9"/>
      <c r="E82" s="9"/>
      <c r="F82" s="9"/>
      <c r="G82" s="9"/>
      <c r="H82" s="9"/>
      <c r="I82" s="9"/>
      <c r="J82" s="9"/>
      <c r="K82" s="9"/>
      <c r="L82" s="9"/>
      <c r="M82" s="9"/>
      <c r="N82" s="9"/>
      <c r="O82" s="10"/>
    </row>
    <row r="83" spans="1:15">
      <c r="A83" s="8"/>
      <c r="B83" s="9"/>
      <c r="C83" s="9"/>
      <c r="D83" s="9"/>
      <c r="E83" s="9"/>
      <c r="F83" s="9"/>
      <c r="G83" s="9"/>
      <c r="H83" s="9"/>
      <c r="I83" s="9"/>
      <c r="J83" s="9"/>
      <c r="K83" s="9"/>
      <c r="L83" s="9"/>
      <c r="M83" s="9"/>
      <c r="N83" s="9"/>
      <c r="O83" s="10"/>
    </row>
    <row r="84" spans="1:15">
      <c r="A84" s="8"/>
      <c r="B84" s="9"/>
      <c r="C84" s="9"/>
      <c r="D84" s="9"/>
      <c r="E84" s="9"/>
      <c r="F84" s="9"/>
      <c r="G84" s="9"/>
      <c r="H84" s="9"/>
      <c r="I84" s="9"/>
      <c r="J84" s="9"/>
      <c r="K84" s="9"/>
      <c r="L84" s="9"/>
      <c r="M84" s="9"/>
      <c r="N84" s="9"/>
      <c r="O84" s="10"/>
    </row>
    <row r="85" spans="1:15">
      <c r="A85" s="8"/>
      <c r="B85" s="9"/>
      <c r="C85" s="9"/>
      <c r="D85" s="9"/>
      <c r="E85" s="9"/>
      <c r="F85" s="9"/>
      <c r="G85" s="9"/>
      <c r="H85" s="9"/>
      <c r="I85" s="9"/>
      <c r="J85" s="9"/>
      <c r="K85" s="9"/>
      <c r="L85" s="9"/>
      <c r="M85" s="9"/>
      <c r="N85" s="9"/>
      <c r="O85" s="10"/>
    </row>
    <row r="86" spans="1:15">
      <c r="A86" s="8"/>
      <c r="B86" s="9"/>
      <c r="C86" s="9"/>
      <c r="D86" s="9"/>
      <c r="E86" s="9"/>
      <c r="F86" s="9"/>
      <c r="G86" s="9"/>
      <c r="H86" s="9"/>
      <c r="I86" s="9"/>
      <c r="J86" s="9"/>
      <c r="K86" s="9"/>
      <c r="L86" s="9"/>
      <c r="M86" s="9"/>
      <c r="N86" s="9"/>
      <c r="O86" s="10"/>
    </row>
    <row r="87" spans="1:15">
      <c r="A87" s="8"/>
      <c r="B87" s="9"/>
      <c r="C87" s="9"/>
      <c r="D87" s="9"/>
      <c r="E87" s="9"/>
      <c r="F87" s="9"/>
      <c r="G87" s="9"/>
      <c r="H87" s="9"/>
      <c r="I87" s="9"/>
      <c r="J87" s="9"/>
      <c r="K87" s="9"/>
      <c r="L87" s="9"/>
      <c r="M87" s="9"/>
      <c r="N87" s="9"/>
      <c r="O87" s="10"/>
    </row>
    <row r="88" spans="1:15">
      <c r="A88" s="8"/>
      <c r="B88" s="9"/>
      <c r="C88" s="9"/>
      <c r="D88" s="9"/>
      <c r="E88" s="9"/>
      <c r="F88" s="9"/>
      <c r="G88" s="9"/>
      <c r="H88" s="9"/>
      <c r="I88" s="9"/>
      <c r="J88" s="9"/>
      <c r="K88" s="9"/>
      <c r="L88" s="9"/>
      <c r="M88" s="9"/>
      <c r="N88" s="9"/>
      <c r="O88" s="10"/>
    </row>
    <row r="89" spans="1:15">
      <c r="A89" s="8"/>
      <c r="B89" s="9"/>
      <c r="C89" s="9"/>
      <c r="D89" s="9"/>
      <c r="E89" s="9"/>
      <c r="F89" s="9"/>
      <c r="G89" s="9"/>
      <c r="H89" s="9"/>
      <c r="I89" s="9"/>
      <c r="J89" s="9"/>
      <c r="K89" s="9"/>
      <c r="L89" s="9"/>
      <c r="M89" s="9"/>
      <c r="N89" s="9"/>
      <c r="O89" s="10"/>
    </row>
    <row r="90" spans="1:15">
      <c r="A90" s="8"/>
      <c r="B90" s="9"/>
      <c r="C90" s="9"/>
      <c r="D90" s="9"/>
      <c r="E90" s="9"/>
      <c r="F90" s="9"/>
      <c r="G90" s="9"/>
      <c r="H90" s="9"/>
      <c r="I90" s="9"/>
      <c r="J90" s="9"/>
      <c r="K90" s="9"/>
      <c r="L90" s="9"/>
      <c r="M90" s="9"/>
      <c r="N90" s="9"/>
      <c r="O90" s="10"/>
    </row>
    <row r="91" spans="1:15">
      <c r="A91" s="8"/>
      <c r="B91" s="9"/>
      <c r="C91" s="9"/>
      <c r="D91" s="9"/>
      <c r="E91" s="9"/>
      <c r="F91" s="9"/>
      <c r="G91" s="9"/>
      <c r="H91" s="9"/>
      <c r="I91" s="9"/>
      <c r="J91" s="9"/>
      <c r="K91" s="9"/>
      <c r="L91" s="9"/>
      <c r="M91" s="9"/>
      <c r="N91" s="9"/>
      <c r="O91" s="10"/>
    </row>
    <row r="92" spans="1:15">
      <c r="A92" s="8"/>
      <c r="B92" s="9"/>
      <c r="C92" s="9"/>
      <c r="D92" s="9"/>
      <c r="E92" s="9"/>
      <c r="F92" s="9"/>
      <c r="G92" s="9"/>
      <c r="H92" s="9"/>
      <c r="I92" s="9"/>
      <c r="J92" s="9"/>
      <c r="K92" s="9"/>
      <c r="L92" s="9"/>
      <c r="M92" s="9"/>
      <c r="N92" s="9"/>
      <c r="O92" s="10"/>
    </row>
    <row r="93" spans="1:15">
      <c r="A93" s="8"/>
      <c r="B93" s="9"/>
      <c r="C93" s="9"/>
      <c r="D93" s="9"/>
      <c r="E93" s="9"/>
      <c r="F93" s="9"/>
      <c r="G93" s="9"/>
      <c r="H93" s="9"/>
      <c r="I93" s="9"/>
      <c r="J93" s="9"/>
      <c r="K93" s="9"/>
      <c r="L93" s="9"/>
      <c r="M93" s="9"/>
      <c r="N93" s="9"/>
      <c r="O93" s="10"/>
    </row>
    <row r="94" spans="1:15">
      <c r="A94" s="8"/>
      <c r="B94" s="9"/>
      <c r="C94" s="9"/>
      <c r="D94" s="9"/>
      <c r="E94" s="9"/>
      <c r="F94" s="9"/>
      <c r="G94" s="9"/>
      <c r="H94" s="9"/>
      <c r="I94" s="9"/>
      <c r="J94" s="9"/>
      <c r="K94" s="9"/>
      <c r="L94" s="9"/>
      <c r="M94" s="9"/>
      <c r="N94" s="9"/>
      <c r="O94" s="10"/>
    </row>
    <row r="95" spans="1:15">
      <c r="A95" s="8"/>
      <c r="B95" s="9"/>
      <c r="C95" s="9"/>
      <c r="D95" s="9"/>
      <c r="E95" s="9"/>
      <c r="F95" s="9"/>
      <c r="G95" s="9"/>
      <c r="H95" s="9"/>
      <c r="I95" s="9"/>
      <c r="J95" s="9"/>
      <c r="K95" s="9"/>
      <c r="L95" s="9"/>
      <c r="M95" s="9"/>
      <c r="N95" s="9"/>
      <c r="O95" s="10"/>
    </row>
    <row r="96" spans="1:15">
      <c r="A96" s="8"/>
      <c r="B96" s="9"/>
      <c r="C96" s="9"/>
      <c r="D96" s="9"/>
      <c r="E96" s="9"/>
      <c r="F96" s="9"/>
      <c r="G96" s="9"/>
      <c r="H96" s="9"/>
      <c r="I96" s="9"/>
      <c r="J96" s="9"/>
      <c r="K96" s="9"/>
      <c r="L96" s="9"/>
      <c r="M96" s="9"/>
      <c r="N96" s="9"/>
      <c r="O96" s="10"/>
    </row>
    <row r="97" spans="1:15">
      <c r="A97" s="8"/>
      <c r="B97" s="9"/>
      <c r="C97" s="9"/>
      <c r="D97" s="9"/>
      <c r="E97" s="9"/>
      <c r="F97" s="9"/>
      <c r="G97" s="9"/>
      <c r="H97" s="9"/>
      <c r="I97" s="9"/>
      <c r="J97" s="9"/>
      <c r="K97" s="9"/>
      <c r="L97" s="9"/>
      <c r="M97" s="9"/>
      <c r="N97" s="9"/>
      <c r="O97" s="10"/>
    </row>
    <row r="98" spans="1:15">
      <c r="A98" s="8"/>
      <c r="B98" s="9"/>
      <c r="C98" s="9"/>
      <c r="D98" s="9"/>
      <c r="E98" s="9"/>
      <c r="F98" s="9"/>
      <c r="G98" s="9"/>
      <c r="H98" s="9"/>
      <c r="I98" s="9"/>
      <c r="J98" s="9"/>
      <c r="K98" s="9"/>
      <c r="L98" s="9"/>
      <c r="M98" s="9"/>
      <c r="N98" s="9"/>
      <c r="O98" s="10"/>
    </row>
    <row r="99" spans="1:15">
      <c r="A99" s="8"/>
      <c r="B99" s="9"/>
      <c r="C99" s="9"/>
      <c r="D99" s="9"/>
      <c r="E99" s="9"/>
      <c r="F99" s="9"/>
      <c r="G99" s="9"/>
      <c r="H99" s="9"/>
      <c r="I99" s="9"/>
      <c r="J99" s="9"/>
      <c r="K99" s="9"/>
      <c r="L99" s="9"/>
      <c r="M99" s="9"/>
      <c r="N99" s="9"/>
      <c r="O99" s="10"/>
    </row>
    <row r="100" spans="1:15">
      <c r="A100" s="8"/>
      <c r="B100" s="9"/>
      <c r="C100" s="9"/>
      <c r="D100" s="9"/>
      <c r="E100" s="9"/>
      <c r="F100" s="9"/>
      <c r="G100" s="9"/>
      <c r="H100" s="9"/>
      <c r="I100" s="9"/>
      <c r="J100" s="9"/>
      <c r="K100" s="9"/>
      <c r="L100" s="9"/>
      <c r="M100" s="9"/>
      <c r="N100" s="9"/>
      <c r="O100" s="10"/>
    </row>
    <row r="101" spans="1:15">
      <c r="A101" s="8"/>
      <c r="B101" s="9"/>
      <c r="C101" s="9"/>
      <c r="D101" s="9"/>
      <c r="E101" s="9"/>
      <c r="F101" s="9"/>
      <c r="G101" s="9"/>
      <c r="H101" s="9"/>
      <c r="I101" s="9"/>
      <c r="J101" s="9"/>
      <c r="K101" s="9"/>
      <c r="L101" s="9"/>
      <c r="M101" s="9"/>
      <c r="N101" s="9"/>
      <c r="O101" s="10"/>
    </row>
    <row r="102" spans="1:15">
      <c r="A102" s="8"/>
      <c r="B102" s="9"/>
      <c r="C102" s="9"/>
      <c r="D102" s="9"/>
      <c r="E102" s="9"/>
      <c r="F102" s="9"/>
      <c r="G102" s="9"/>
      <c r="H102" s="9"/>
      <c r="I102" s="9"/>
      <c r="J102" s="9"/>
      <c r="K102" s="9"/>
      <c r="L102" s="9"/>
      <c r="M102" s="9"/>
      <c r="N102" s="9"/>
      <c r="O102" s="10"/>
    </row>
    <row r="103" spans="1:15">
      <c r="A103" s="8"/>
      <c r="B103" s="9"/>
      <c r="C103" s="9"/>
      <c r="D103" s="9"/>
      <c r="E103" s="9"/>
      <c r="F103" s="9"/>
      <c r="G103" s="9"/>
      <c r="H103" s="9"/>
      <c r="I103" s="9"/>
      <c r="J103" s="9"/>
      <c r="K103" s="9"/>
      <c r="L103" s="9"/>
      <c r="M103" s="9"/>
      <c r="N103" s="9"/>
      <c r="O103" s="10"/>
    </row>
    <row r="104" spans="1:15">
      <c r="A104" s="8"/>
      <c r="B104" s="9"/>
      <c r="C104" s="9"/>
      <c r="D104" s="9"/>
      <c r="E104" s="9"/>
      <c r="F104" s="9"/>
      <c r="G104" s="9"/>
      <c r="H104" s="9"/>
      <c r="I104" s="9"/>
      <c r="J104" s="9"/>
      <c r="K104" s="9"/>
      <c r="L104" s="9"/>
      <c r="M104" s="9"/>
      <c r="N104" s="9"/>
      <c r="O104" s="10"/>
    </row>
    <row r="105" spans="1:15">
      <c r="A105" s="8"/>
      <c r="B105" s="9"/>
      <c r="C105" s="9"/>
      <c r="D105" s="9"/>
      <c r="E105" s="9"/>
      <c r="F105" s="9"/>
      <c r="G105" s="9"/>
      <c r="H105" s="9"/>
      <c r="I105" s="9"/>
      <c r="J105" s="9"/>
      <c r="K105" s="9"/>
      <c r="L105" s="9"/>
      <c r="M105" s="9"/>
      <c r="N105" s="9"/>
      <c r="O105" s="10"/>
    </row>
    <row r="106" spans="1:15">
      <c r="A106" s="8"/>
      <c r="B106" s="9"/>
      <c r="C106" s="9"/>
      <c r="D106" s="9"/>
      <c r="E106" s="9"/>
      <c r="F106" s="9"/>
      <c r="G106" s="9"/>
      <c r="H106" s="9"/>
      <c r="I106" s="9"/>
      <c r="J106" s="9"/>
      <c r="K106" s="9"/>
      <c r="L106" s="9"/>
      <c r="M106" s="9"/>
      <c r="N106" s="9"/>
      <c r="O106" s="10"/>
    </row>
    <row r="107" spans="1:15">
      <c r="A107" s="8"/>
      <c r="B107" s="9"/>
      <c r="C107" s="9"/>
      <c r="D107" s="9"/>
      <c r="E107" s="9"/>
      <c r="F107" s="9"/>
      <c r="G107" s="9"/>
      <c r="H107" s="9"/>
      <c r="I107" s="9"/>
      <c r="J107" s="9"/>
      <c r="K107" s="9"/>
      <c r="L107" s="9"/>
      <c r="M107" s="9"/>
      <c r="N107" s="9"/>
      <c r="O107" s="10"/>
    </row>
    <row r="108" spans="1:15">
      <c r="A108" s="8"/>
      <c r="B108" s="9"/>
      <c r="C108" s="9"/>
      <c r="D108" s="9"/>
      <c r="E108" s="9"/>
      <c r="F108" s="9"/>
      <c r="G108" s="9"/>
      <c r="H108" s="9"/>
      <c r="I108" s="9"/>
      <c r="J108" s="9"/>
      <c r="K108" s="9"/>
      <c r="L108" s="9"/>
      <c r="M108" s="9"/>
      <c r="N108" s="9"/>
      <c r="O108" s="10"/>
    </row>
    <row r="109" spans="1:15">
      <c r="A109" s="8"/>
      <c r="B109" s="9"/>
      <c r="C109" s="9"/>
      <c r="D109" s="9"/>
      <c r="E109" s="9"/>
      <c r="F109" s="9"/>
      <c r="G109" s="9"/>
      <c r="H109" s="9"/>
      <c r="I109" s="9"/>
      <c r="J109" s="9"/>
      <c r="K109" s="9"/>
      <c r="L109" s="9"/>
      <c r="M109" s="9"/>
      <c r="N109" s="9"/>
      <c r="O109" s="10"/>
    </row>
    <row r="110" spans="1:15">
      <c r="A110" s="8"/>
      <c r="B110" s="9"/>
      <c r="C110" s="9"/>
      <c r="D110" s="9"/>
      <c r="E110" s="9"/>
      <c r="F110" s="9"/>
      <c r="G110" s="9"/>
      <c r="H110" s="9"/>
      <c r="I110" s="9"/>
      <c r="J110" s="9"/>
      <c r="K110" s="9"/>
      <c r="L110" s="9"/>
      <c r="M110" s="9"/>
      <c r="N110" s="9"/>
      <c r="O110" s="10"/>
    </row>
    <row r="111" spans="1:15">
      <c r="A111" s="8"/>
      <c r="B111" s="9"/>
      <c r="C111" s="9"/>
      <c r="D111" s="9"/>
      <c r="E111" s="9"/>
      <c r="F111" s="9"/>
      <c r="G111" s="9"/>
      <c r="H111" s="9"/>
      <c r="I111" s="9"/>
      <c r="J111" s="9"/>
      <c r="K111" s="9"/>
      <c r="L111" s="9"/>
      <c r="M111" s="9"/>
      <c r="N111" s="9"/>
      <c r="O111" s="10"/>
    </row>
    <row r="112" spans="1:15">
      <c r="A112" s="8"/>
      <c r="B112" s="9"/>
      <c r="C112" s="9"/>
      <c r="D112" s="9"/>
      <c r="E112" s="9"/>
      <c r="F112" s="9"/>
      <c r="G112" s="9"/>
      <c r="H112" s="9"/>
      <c r="I112" s="9"/>
      <c r="J112" s="9"/>
      <c r="K112" s="9"/>
      <c r="L112" s="9"/>
      <c r="M112" s="9"/>
      <c r="N112" s="9"/>
      <c r="O112" s="10"/>
    </row>
    <row r="113" spans="1:15" ht="15.75" thickBot="1">
      <c r="A113" s="8"/>
      <c r="B113" s="9"/>
      <c r="C113" s="9"/>
      <c r="D113" s="9"/>
      <c r="E113" s="9"/>
      <c r="F113" s="14"/>
      <c r="G113" s="14"/>
      <c r="H113" s="9"/>
      <c r="I113" s="9"/>
      <c r="J113" s="9"/>
      <c r="K113" s="9"/>
      <c r="L113" s="9"/>
      <c r="M113" s="9"/>
      <c r="N113" s="9"/>
      <c r="O113" s="10"/>
    </row>
    <row r="114" spans="1:15" ht="16.5" thickTop="1" thickBot="1">
      <c r="A114" s="8"/>
      <c r="B114" s="14"/>
      <c r="C114" s="14"/>
      <c r="D114" s="14"/>
      <c r="E114" s="14"/>
      <c r="H114" s="14"/>
      <c r="I114" s="14"/>
      <c r="J114" s="14"/>
      <c r="K114" s="14"/>
      <c r="L114" s="14"/>
      <c r="M114" s="14"/>
      <c r="N114" s="14"/>
      <c r="O114" s="15"/>
    </row>
    <row r="115" spans="1:15" ht="15.75" thickTop="1"/>
  </sheetData>
  <sheetProtection algorithmName="SHA-512" hashValue="lEejYb6Xr3RzupWeF56VYguhtGBhtPYSXsFgvwnzgLom/0sem5Enq06ValuJhGnzaa+E/4cBwlMEPEPxNb/XTQ==" saltValue="PT7Bbgr+y6G1BEsDOYdWWg==" spinCount="100000" sheet="1" formatCells="0" formatColumns="0" formatRows="0"/>
  <mergeCells count="11">
    <mergeCell ref="B54:B58"/>
    <mergeCell ref="C54:D58"/>
    <mergeCell ref="B39:C39"/>
    <mergeCell ref="F40:G40"/>
    <mergeCell ref="F8:G8"/>
    <mergeCell ref="B4:M6"/>
    <mergeCell ref="B16:D16"/>
    <mergeCell ref="B23:D23"/>
    <mergeCell ref="B32:B35"/>
    <mergeCell ref="C32:D35"/>
    <mergeCell ref="B8:C8"/>
  </mergeCells>
  <pageMargins left="0.7" right="0.7" top="0.75" bottom="0.75" header="0.3" footer="0.3"/>
  <pageSetup paperSize="9" orientation="portrait" horizontalDpi="4294967293" verticalDpi="0" r:id="rId1"/>
  <legacyDrawing r:id="rId2"/>
  <extLst>
    <ext xmlns:x14="http://schemas.microsoft.com/office/spreadsheetml/2009/9/main" uri="{CCE6A557-97BC-4b89-ADB6-D9C93CAAB3DF}">
      <x14:dataValidations xmlns:xm="http://schemas.microsoft.com/office/excel/2006/main" count="7">
        <x14:dataValidation type="list" allowBlank="1" showInputMessage="1" showErrorMessage="1" xr:uid="{EE74D30A-C3E0-4290-A98D-8D121D8633CF}">
          <x14:formula1>
            <xm:f>Lists!$J$2:$J$3</xm:f>
          </x14:formula1>
          <xm:sqref>C24 C17 C15 C47</xm:sqref>
        </x14:dataValidation>
        <x14:dataValidation type="list" allowBlank="1" showInputMessage="1" showErrorMessage="1" xr:uid="{FAD66C78-3C2F-4A81-AD3F-194B6F4C3778}">
          <x14:formula1>
            <xm:f>Lists!$M$2:$M$7</xm:f>
          </x14:formula1>
          <xm:sqref>C20</xm:sqref>
        </x14:dataValidation>
        <x14:dataValidation type="list" allowBlank="1" showInputMessage="1" showErrorMessage="1" xr:uid="{B1650DF8-D265-456C-BD9A-1C4F8B7F76D7}">
          <x14:formula1>
            <xm:f>Lists!$N$2:$N$7</xm:f>
          </x14:formula1>
          <xm:sqref>C19</xm:sqref>
        </x14:dataValidation>
        <x14:dataValidation type="list" allowBlank="1" showInputMessage="1" showErrorMessage="1" xr:uid="{BC5F4D33-6F59-400D-8697-35EB2F925FE2}">
          <x14:formula1>
            <xm:f>Lists!$O$2:$O$6</xm:f>
          </x14:formula1>
          <xm:sqref>C25</xm:sqref>
        </x14:dataValidation>
        <x14:dataValidation type="list" allowBlank="1" showInputMessage="1" showErrorMessage="1" xr:uid="{343A2363-F63D-453D-B158-39369234BC42}">
          <x14:formula1>
            <xm:f>Lists!$J$2:$J$4</xm:f>
          </x14:formula1>
          <xm:sqref>C26:C27 C48:C49 C18 C21</xm:sqref>
        </x14:dataValidation>
        <x14:dataValidation type="list" allowBlank="1" showInputMessage="1" showErrorMessage="1" xr:uid="{9A5FE34E-28D5-43BD-A884-AC0AC995A2BB}">
          <x14:formula1>
            <xm:f>Lists!$P$2:$P$7</xm:f>
          </x14:formula1>
          <xm:sqref>C51</xm:sqref>
        </x14:dataValidation>
        <x14:dataValidation type="list" allowBlank="1" showInputMessage="1" showErrorMessage="1" xr:uid="{521D9CEF-1C8E-488D-BDFC-960EE55CE1A7}">
          <x14:formula1>
            <xm:f>Lists!$B$2:$B$9</xm:f>
          </x14:formula1>
          <xm:sqref>G10 C10</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B5C707-C6A5-4973-BBFE-E1DCBE7CCED6}">
  <sheetPr codeName="Sheet8">
    <tabColor theme="9" tint="0.59999389629810485"/>
  </sheetPr>
  <dimension ref="A1:W37"/>
  <sheetViews>
    <sheetView zoomScale="70" zoomScaleNormal="70" workbookViewId="0">
      <selection activeCell="K25" sqref="K25"/>
    </sheetView>
  </sheetViews>
  <sheetFormatPr defaultColWidth="9.140625" defaultRowHeight="15"/>
  <cols>
    <col min="1" max="1" width="9.140625" style="41"/>
    <col min="2" max="2" width="2.42578125" style="41" customWidth="1"/>
    <col min="3" max="3" width="31" style="41" customWidth="1"/>
    <col min="4" max="6" width="6.7109375" style="41" customWidth="1"/>
    <col min="7" max="7" width="47.28515625" style="41" customWidth="1"/>
    <col min="8" max="8" width="3" style="41" customWidth="1"/>
    <col min="9" max="16384" width="9.140625" style="41"/>
  </cols>
  <sheetData>
    <row r="1" spans="1:23" ht="15.75" thickBot="1">
      <c r="A1" s="16"/>
      <c r="B1" s="16"/>
      <c r="C1" s="45" t="s">
        <v>265</v>
      </c>
      <c r="D1" s="45"/>
      <c r="E1" s="45"/>
      <c r="F1" s="45"/>
      <c r="G1" s="45"/>
      <c r="H1" s="16"/>
      <c r="I1" s="16"/>
      <c r="J1" s="16"/>
      <c r="K1" s="16"/>
      <c r="L1" s="16"/>
      <c r="M1" s="16"/>
      <c r="N1" s="16"/>
      <c r="O1" s="16"/>
      <c r="P1" s="16"/>
      <c r="Q1" s="16"/>
      <c r="R1" s="16"/>
      <c r="S1" s="16"/>
      <c r="T1" s="16"/>
      <c r="U1" s="16"/>
      <c r="V1" s="16"/>
      <c r="W1" s="16"/>
    </row>
    <row r="2" spans="1:23" ht="15.75" customHeight="1" thickTop="1" thickBot="1">
      <c r="A2" s="16"/>
      <c r="B2" s="16"/>
      <c r="C2" s="730" t="s">
        <v>266</v>
      </c>
      <c r="D2" s="731"/>
      <c r="E2" s="731"/>
      <c r="F2" s="731"/>
      <c r="G2" s="732"/>
      <c r="H2" s="16"/>
      <c r="I2" s="16"/>
      <c r="J2" s="16"/>
      <c r="K2" s="16"/>
      <c r="L2" s="16"/>
      <c r="M2" s="16"/>
      <c r="N2" s="16"/>
      <c r="O2" s="16"/>
      <c r="P2" s="16"/>
      <c r="Q2" s="16"/>
      <c r="R2" s="16"/>
      <c r="S2" s="16"/>
      <c r="T2" s="16"/>
      <c r="U2" s="16"/>
      <c r="V2" s="16"/>
      <c r="W2" s="16"/>
    </row>
    <row r="3" spans="1:23" ht="15" customHeight="1" thickTop="1" thickBot="1">
      <c r="A3" s="16"/>
      <c r="B3" s="16"/>
      <c r="C3" s="16"/>
      <c r="D3" s="16"/>
      <c r="E3" s="16"/>
      <c r="F3" s="16"/>
      <c r="G3" s="16"/>
      <c r="H3" s="16"/>
      <c r="I3" s="16"/>
      <c r="J3" s="16"/>
      <c r="K3" s="16"/>
      <c r="L3" s="16"/>
      <c r="M3" s="16"/>
      <c r="N3" s="16"/>
      <c r="O3" s="16"/>
      <c r="P3" s="16"/>
      <c r="Q3" s="16"/>
      <c r="R3" s="16"/>
      <c r="S3" s="16"/>
      <c r="T3" s="16"/>
      <c r="U3" s="16"/>
      <c r="V3" s="16"/>
      <c r="W3" s="16"/>
    </row>
    <row r="4" spans="1:23" ht="15.75" customHeight="1" thickBot="1">
      <c r="A4" s="16"/>
      <c r="B4" s="102"/>
      <c r="C4" s="103"/>
      <c r="D4" s="104"/>
      <c r="E4" s="104"/>
      <c r="F4" s="104"/>
      <c r="G4" s="104"/>
      <c r="H4" s="105"/>
      <c r="I4" s="16"/>
      <c r="J4" s="16"/>
      <c r="K4" s="16"/>
      <c r="L4" s="16"/>
      <c r="M4" s="16"/>
      <c r="N4" s="16"/>
      <c r="O4" s="16"/>
      <c r="P4" s="16"/>
      <c r="Q4" s="16"/>
      <c r="R4" s="16"/>
      <c r="S4" s="16"/>
      <c r="T4" s="16"/>
      <c r="U4" s="16"/>
      <c r="V4" s="16"/>
      <c r="W4" s="16"/>
    </row>
    <row r="5" spans="1:23" ht="20.25" thickTop="1" thickBot="1">
      <c r="A5" s="16"/>
      <c r="B5" s="101"/>
      <c r="C5" s="111"/>
      <c r="D5" s="112" t="s">
        <v>267</v>
      </c>
      <c r="E5" s="113" t="s">
        <v>268</v>
      </c>
      <c r="F5" s="113" t="s">
        <v>269</v>
      </c>
      <c r="G5" s="114" t="s">
        <v>270</v>
      </c>
      <c r="H5" s="108"/>
      <c r="I5" s="16"/>
      <c r="J5" s="16"/>
      <c r="K5" s="16"/>
      <c r="L5" s="16"/>
      <c r="M5" s="16"/>
      <c r="N5" s="16"/>
      <c r="O5" s="16"/>
      <c r="P5" s="16"/>
      <c r="Q5" s="16"/>
      <c r="R5" s="16"/>
      <c r="S5" s="16"/>
      <c r="T5" s="16"/>
      <c r="U5" s="16"/>
      <c r="V5" s="16"/>
      <c r="W5" s="16"/>
    </row>
    <row r="6" spans="1:23" ht="17.25" thickTop="1" thickBot="1">
      <c r="A6" s="16"/>
      <c r="B6" s="106"/>
      <c r="C6" s="115" t="s">
        <v>271</v>
      </c>
      <c r="D6" s="137"/>
      <c r="E6" s="138"/>
      <c r="F6" s="138"/>
      <c r="G6" s="566"/>
      <c r="H6" s="108"/>
      <c r="I6" s="16"/>
      <c r="J6" s="16"/>
      <c r="K6" s="16"/>
      <c r="L6" s="16"/>
      <c r="M6" s="16"/>
      <c r="N6" s="16"/>
      <c r="O6" s="16"/>
      <c r="P6" s="16"/>
      <c r="Q6" s="16"/>
      <c r="R6" s="16"/>
      <c r="S6" s="16"/>
      <c r="T6" s="16"/>
      <c r="U6" s="16"/>
      <c r="V6" s="16"/>
      <c r="W6" s="16"/>
    </row>
    <row r="7" spans="1:23" ht="17.25" thickTop="1" thickBot="1">
      <c r="A7" s="16"/>
      <c r="B7" s="106"/>
      <c r="C7" s="116" t="s">
        <v>272</v>
      </c>
      <c r="D7" s="139"/>
      <c r="E7" s="140"/>
      <c r="F7" s="140"/>
      <c r="G7" s="567"/>
      <c r="H7" s="108"/>
      <c r="I7" s="16"/>
      <c r="J7" s="16"/>
      <c r="K7" s="16"/>
      <c r="L7" s="16"/>
      <c r="M7" s="16"/>
      <c r="N7" s="16"/>
      <c r="O7" s="16"/>
      <c r="P7" s="16"/>
      <c r="Q7" s="16"/>
      <c r="R7" s="16"/>
      <c r="S7" s="16"/>
      <c r="T7" s="16"/>
      <c r="U7" s="16"/>
      <c r="V7" s="16"/>
      <c r="W7" s="16"/>
    </row>
    <row r="8" spans="1:23" ht="17.25" thickTop="1" thickBot="1">
      <c r="A8" s="16"/>
      <c r="B8" s="106"/>
      <c r="C8" s="117" t="s">
        <v>273</v>
      </c>
      <c r="D8" s="139"/>
      <c r="E8" s="140"/>
      <c r="F8" s="140"/>
      <c r="G8" s="567"/>
      <c r="H8" s="108"/>
      <c r="I8" s="16"/>
      <c r="J8" s="16"/>
      <c r="K8" s="16"/>
      <c r="L8" s="16"/>
      <c r="M8" s="16"/>
      <c r="N8" s="16"/>
      <c r="O8" s="16"/>
      <c r="P8" s="16"/>
      <c r="Q8" s="16"/>
      <c r="R8" s="16"/>
      <c r="S8" s="16"/>
      <c r="T8" s="16"/>
      <c r="U8" s="16"/>
      <c r="V8" s="16"/>
      <c r="W8" s="16"/>
    </row>
    <row r="9" spans="1:23" ht="17.25" thickTop="1" thickBot="1">
      <c r="A9" s="16"/>
      <c r="B9" s="106"/>
      <c r="C9" s="115" t="s">
        <v>274</v>
      </c>
      <c r="D9" s="141"/>
      <c r="E9" s="142"/>
      <c r="F9" s="142"/>
      <c r="G9" s="568"/>
      <c r="H9" s="108"/>
      <c r="I9" s="16"/>
      <c r="J9" s="16"/>
      <c r="K9" s="16"/>
      <c r="L9" s="16"/>
      <c r="M9" s="16"/>
      <c r="N9" s="16"/>
      <c r="O9" s="16"/>
      <c r="P9" s="16"/>
      <c r="Q9" s="16"/>
      <c r="R9" s="16"/>
      <c r="S9" s="16"/>
      <c r="T9" s="16"/>
      <c r="U9" s="16"/>
      <c r="V9" s="16"/>
      <c r="W9" s="16"/>
    </row>
    <row r="10" spans="1:23" ht="17.25" thickTop="1" thickBot="1">
      <c r="A10" s="16"/>
      <c r="B10" s="106"/>
      <c r="C10" s="117" t="s">
        <v>275</v>
      </c>
      <c r="D10" s="137"/>
      <c r="E10" s="138"/>
      <c r="F10" s="138"/>
      <c r="G10" s="566"/>
      <c r="H10" s="108"/>
      <c r="I10" s="16"/>
      <c r="J10" s="16"/>
      <c r="K10" s="16"/>
      <c r="L10" s="16"/>
      <c r="M10" s="16"/>
      <c r="N10" s="16"/>
      <c r="O10" s="16"/>
      <c r="P10" s="16"/>
      <c r="Q10" s="16"/>
      <c r="R10" s="16"/>
      <c r="S10" s="16"/>
      <c r="T10" s="16"/>
      <c r="U10" s="16"/>
      <c r="V10" s="16"/>
      <c r="W10" s="16"/>
    </row>
    <row r="11" spans="1:23" ht="17.25" thickTop="1" thickBot="1">
      <c r="A11" s="16"/>
      <c r="B11" s="106"/>
      <c r="C11" s="115" t="s">
        <v>276</v>
      </c>
      <c r="D11" s="139"/>
      <c r="E11" s="140"/>
      <c r="F11" s="140"/>
      <c r="G11" s="567"/>
      <c r="H11" s="108"/>
      <c r="I11" s="16"/>
      <c r="J11" s="16"/>
      <c r="K11" s="16"/>
      <c r="L11" s="16"/>
      <c r="M11" s="16"/>
      <c r="N11" s="16"/>
      <c r="O11" s="16"/>
      <c r="P11" s="16"/>
      <c r="Q11" s="16"/>
      <c r="R11" s="16"/>
      <c r="S11" s="16"/>
      <c r="T11" s="16"/>
      <c r="U11" s="16"/>
      <c r="V11" s="16"/>
      <c r="W11" s="16"/>
    </row>
    <row r="12" spans="1:23" ht="17.25" thickTop="1" thickBot="1">
      <c r="A12" s="16"/>
      <c r="B12" s="106"/>
      <c r="C12" s="116" t="s">
        <v>277</v>
      </c>
      <c r="D12" s="139"/>
      <c r="E12" s="140"/>
      <c r="F12" s="140"/>
      <c r="G12" s="567"/>
      <c r="H12" s="108"/>
      <c r="I12" s="16"/>
      <c r="J12" s="16"/>
      <c r="K12" s="16"/>
      <c r="L12" s="16"/>
      <c r="M12" s="16"/>
      <c r="N12" s="16"/>
      <c r="O12" s="16"/>
      <c r="P12" s="16"/>
      <c r="Q12" s="16"/>
      <c r="R12" s="16"/>
      <c r="S12" s="16"/>
      <c r="T12" s="16"/>
      <c r="U12" s="16"/>
      <c r="V12" s="16"/>
      <c r="W12" s="16"/>
    </row>
    <row r="13" spans="1:23" ht="17.25" thickTop="1" thickBot="1">
      <c r="A13" s="16"/>
      <c r="B13" s="106"/>
      <c r="C13" s="117" t="s">
        <v>278</v>
      </c>
      <c r="D13" s="141"/>
      <c r="E13" s="142"/>
      <c r="F13" s="142"/>
      <c r="G13" s="568"/>
      <c r="H13" s="108"/>
      <c r="I13" s="16"/>
      <c r="J13" s="16"/>
      <c r="K13" s="16"/>
      <c r="L13" s="16"/>
      <c r="M13" s="16"/>
      <c r="N13" s="16"/>
      <c r="O13" s="16"/>
      <c r="P13" s="16"/>
      <c r="Q13" s="16"/>
      <c r="R13" s="16"/>
      <c r="S13" s="16"/>
      <c r="T13" s="16"/>
      <c r="U13" s="16"/>
      <c r="V13" s="16"/>
      <c r="W13" s="16"/>
    </row>
    <row r="14" spans="1:23" ht="17.25" thickTop="1" thickBot="1">
      <c r="A14" s="16"/>
      <c r="B14" s="106"/>
      <c r="C14" s="115" t="s">
        <v>279</v>
      </c>
      <c r="D14" s="137"/>
      <c r="E14" s="138"/>
      <c r="F14" s="138"/>
      <c r="G14" s="566"/>
      <c r="H14" s="108"/>
      <c r="I14" s="16"/>
      <c r="J14" s="16"/>
      <c r="K14" s="16"/>
      <c r="L14" s="16"/>
      <c r="M14" s="16"/>
      <c r="N14" s="16"/>
      <c r="O14" s="16"/>
      <c r="P14" s="16"/>
      <c r="Q14" s="16"/>
      <c r="R14" s="16"/>
      <c r="S14" s="16"/>
      <c r="T14" s="16"/>
      <c r="U14" s="16"/>
      <c r="V14" s="16"/>
      <c r="W14" s="16"/>
    </row>
    <row r="15" spans="1:23" ht="17.25" thickTop="1" thickBot="1">
      <c r="A15" s="16"/>
      <c r="B15" s="106"/>
      <c r="C15" s="117" t="s">
        <v>280</v>
      </c>
      <c r="D15" s="139"/>
      <c r="E15" s="140"/>
      <c r="F15" s="140"/>
      <c r="G15" s="567"/>
      <c r="H15" s="108"/>
      <c r="I15" s="16"/>
      <c r="J15" s="16"/>
      <c r="K15" s="16"/>
      <c r="L15" s="16"/>
      <c r="M15" s="16"/>
      <c r="N15" s="16"/>
      <c r="O15" s="16"/>
      <c r="P15" s="16"/>
      <c r="Q15" s="16"/>
      <c r="R15" s="16"/>
      <c r="S15" s="16"/>
      <c r="T15" s="16"/>
      <c r="U15" s="16"/>
      <c r="V15" s="16"/>
      <c r="W15" s="16"/>
    </row>
    <row r="16" spans="1:23" ht="17.25" thickTop="1" thickBot="1">
      <c r="A16" s="16"/>
      <c r="B16" s="106"/>
      <c r="C16" s="115" t="s">
        <v>281</v>
      </c>
      <c r="D16" s="139"/>
      <c r="E16" s="140"/>
      <c r="F16" s="140"/>
      <c r="G16" s="567"/>
      <c r="H16" s="108"/>
      <c r="I16" s="16"/>
      <c r="J16" s="16"/>
      <c r="K16" s="16"/>
      <c r="L16" s="16"/>
      <c r="M16" s="16"/>
      <c r="N16" s="16"/>
      <c r="O16" s="16"/>
      <c r="P16" s="16"/>
      <c r="Q16" s="16"/>
      <c r="R16" s="16"/>
      <c r="S16" s="16"/>
      <c r="T16" s="16"/>
      <c r="U16" s="16"/>
      <c r="V16" s="16"/>
      <c r="W16" s="16"/>
    </row>
    <row r="17" spans="1:23" ht="17.25" thickTop="1" thickBot="1">
      <c r="A17" s="16"/>
      <c r="B17" s="106"/>
      <c r="C17" s="116" t="s">
        <v>282</v>
      </c>
      <c r="D17" s="141"/>
      <c r="E17" s="142"/>
      <c r="F17" s="142"/>
      <c r="G17" s="568"/>
      <c r="H17" s="108"/>
      <c r="I17" s="16"/>
      <c r="J17" s="16"/>
      <c r="K17" s="16"/>
      <c r="L17" s="16"/>
      <c r="M17" s="16"/>
      <c r="N17" s="16"/>
      <c r="O17" s="16"/>
      <c r="P17" s="16"/>
      <c r="Q17" s="16"/>
      <c r="R17" s="16"/>
      <c r="S17" s="16"/>
      <c r="T17" s="16"/>
      <c r="U17" s="16"/>
      <c r="V17" s="16"/>
      <c r="W17" s="16"/>
    </row>
    <row r="18" spans="1:23" ht="17.25" thickTop="1" thickBot="1">
      <c r="A18" s="16"/>
      <c r="B18" s="106"/>
      <c r="C18" s="117" t="s">
        <v>283</v>
      </c>
      <c r="D18" s="137"/>
      <c r="E18" s="138"/>
      <c r="F18" s="138"/>
      <c r="G18" s="566"/>
      <c r="H18" s="108"/>
      <c r="I18" s="16"/>
      <c r="J18" s="16"/>
      <c r="K18" s="16"/>
      <c r="L18" s="16"/>
      <c r="M18" s="16"/>
      <c r="N18" s="16"/>
      <c r="O18" s="16"/>
      <c r="P18" s="16"/>
      <c r="Q18" s="16"/>
      <c r="R18" s="16"/>
      <c r="S18" s="16"/>
      <c r="T18" s="16"/>
      <c r="U18" s="16"/>
      <c r="V18" s="16"/>
      <c r="W18" s="16"/>
    </row>
    <row r="19" spans="1:23" ht="17.25" thickTop="1" thickBot="1">
      <c r="A19" s="16"/>
      <c r="B19" s="106"/>
      <c r="C19" s="115" t="s">
        <v>192</v>
      </c>
      <c r="D19" s="139"/>
      <c r="E19" s="140"/>
      <c r="F19" s="140"/>
      <c r="G19" s="567"/>
      <c r="H19" s="108"/>
      <c r="I19" s="16"/>
      <c r="J19" s="16"/>
      <c r="K19" s="16"/>
      <c r="L19" s="16"/>
      <c r="M19" s="16"/>
      <c r="N19" s="16"/>
      <c r="O19" s="16"/>
      <c r="P19" s="16"/>
      <c r="Q19" s="16"/>
      <c r="R19" s="16"/>
      <c r="S19" s="16"/>
      <c r="T19" s="16"/>
      <c r="U19" s="16"/>
      <c r="V19" s="16"/>
      <c r="W19" s="16"/>
    </row>
    <row r="20" spans="1:23" ht="31.5" thickTop="1" thickBot="1">
      <c r="A20" s="16"/>
      <c r="B20" s="106"/>
      <c r="C20" s="118" t="s">
        <v>284</v>
      </c>
      <c r="D20" s="139"/>
      <c r="E20" s="140"/>
      <c r="F20" s="140"/>
      <c r="G20" s="567"/>
      <c r="H20" s="108"/>
      <c r="I20" s="16"/>
      <c r="J20" s="16"/>
      <c r="K20" s="16"/>
      <c r="L20" s="16"/>
      <c r="M20" s="16"/>
      <c r="N20" s="16"/>
      <c r="O20" s="16"/>
      <c r="P20" s="16"/>
      <c r="Q20" s="16"/>
      <c r="R20" s="16"/>
      <c r="S20" s="16"/>
      <c r="T20" s="16"/>
      <c r="U20" s="16"/>
      <c r="V20" s="16"/>
      <c r="W20" s="16"/>
    </row>
    <row r="21" spans="1:23" ht="16.5" thickTop="1" thickBot="1">
      <c r="A21" s="16"/>
      <c r="B21" s="107"/>
      <c r="C21" s="110"/>
      <c r="D21" s="110"/>
      <c r="E21" s="110"/>
      <c r="F21" s="110"/>
      <c r="G21" s="110"/>
      <c r="H21" s="109"/>
      <c r="I21" s="16"/>
      <c r="J21" s="16"/>
      <c r="K21" s="16"/>
      <c r="L21" s="16"/>
      <c r="M21" s="16"/>
      <c r="N21" s="16"/>
      <c r="O21" s="16"/>
      <c r="P21" s="16"/>
      <c r="Q21" s="16"/>
      <c r="R21" s="16"/>
      <c r="S21" s="16"/>
      <c r="T21" s="16"/>
      <c r="U21" s="16"/>
      <c r="V21" s="16"/>
      <c r="W21" s="16"/>
    </row>
    <row r="22" spans="1:23">
      <c r="A22" s="16"/>
      <c r="B22" s="16"/>
      <c r="C22" s="16"/>
      <c r="D22" s="16"/>
      <c r="E22" s="16"/>
      <c r="F22" s="16"/>
      <c r="G22" s="16"/>
      <c r="H22" s="16"/>
      <c r="I22" s="16"/>
      <c r="J22" s="16"/>
      <c r="K22" s="16"/>
      <c r="L22" s="16"/>
      <c r="M22" s="16"/>
      <c r="N22" s="16"/>
      <c r="O22" s="16"/>
      <c r="P22" s="16"/>
      <c r="Q22" s="16"/>
      <c r="R22" s="16"/>
      <c r="S22" s="16"/>
      <c r="T22" s="16"/>
      <c r="U22" s="16"/>
      <c r="V22" s="16"/>
      <c r="W22" s="16"/>
    </row>
    <row r="23" spans="1:23">
      <c r="A23" s="16"/>
      <c r="B23" s="16"/>
      <c r="C23" s="16"/>
      <c r="D23" s="16"/>
      <c r="E23" s="16"/>
      <c r="F23" s="16"/>
      <c r="G23" s="16"/>
      <c r="H23" s="16"/>
      <c r="I23" s="16"/>
      <c r="J23" s="16"/>
      <c r="K23" s="16"/>
      <c r="L23" s="16"/>
      <c r="M23" s="16"/>
      <c r="N23" s="16"/>
      <c r="O23" s="16"/>
      <c r="P23" s="16"/>
      <c r="Q23" s="16"/>
      <c r="R23" s="16"/>
      <c r="S23" s="16"/>
      <c r="T23" s="16"/>
      <c r="U23" s="16"/>
      <c r="V23" s="16"/>
      <c r="W23" s="16"/>
    </row>
    <row r="24" spans="1:23">
      <c r="A24" s="16"/>
      <c r="B24" s="16"/>
      <c r="C24" s="16"/>
      <c r="D24" s="16"/>
      <c r="E24" s="16"/>
      <c r="F24" s="16"/>
      <c r="G24" s="16"/>
      <c r="H24" s="16"/>
      <c r="I24" s="16"/>
      <c r="J24" s="16"/>
      <c r="K24" s="16"/>
      <c r="L24" s="16"/>
      <c r="M24" s="16"/>
      <c r="N24" s="16"/>
      <c r="O24" s="16"/>
      <c r="P24" s="16"/>
      <c r="Q24" s="16"/>
      <c r="R24" s="16"/>
      <c r="S24" s="16"/>
      <c r="T24" s="16"/>
      <c r="U24" s="16"/>
      <c r="V24" s="16"/>
      <c r="W24" s="16"/>
    </row>
    <row r="25" spans="1:23">
      <c r="A25" s="16"/>
      <c r="B25" s="16"/>
      <c r="C25" s="16"/>
      <c r="D25" s="16"/>
      <c r="E25" s="16"/>
      <c r="F25" s="16"/>
      <c r="G25" s="16"/>
      <c r="H25" s="16"/>
      <c r="I25" s="16"/>
      <c r="J25" s="16"/>
      <c r="K25" s="16"/>
      <c r="L25" s="16"/>
      <c r="M25" s="16"/>
      <c r="N25" s="16"/>
      <c r="O25" s="16"/>
      <c r="P25" s="16"/>
      <c r="Q25" s="16"/>
      <c r="R25" s="16"/>
      <c r="S25" s="16"/>
      <c r="T25" s="16"/>
      <c r="U25" s="16"/>
      <c r="V25" s="16"/>
      <c r="W25" s="16"/>
    </row>
    <row r="26" spans="1:23">
      <c r="A26" s="16"/>
      <c r="B26" s="16"/>
      <c r="C26" s="16"/>
      <c r="D26" s="16"/>
      <c r="E26" s="16"/>
      <c r="F26" s="16"/>
      <c r="G26" s="16"/>
      <c r="H26" s="16"/>
      <c r="I26" s="16"/>
      <c r="J26" s="16"/>
      <c r="K26" s="16"/>
      <c r="L26" s="16"/>
      <c r="M26" s="16"/>
      <c r="N26" s="16"/>
      <c r="O26" s="16"/>
      <c r="P26" s="16"/>
      <c r="Q26" s="16"/>
      <c r="R26" s="16"/>
      <c r="S26" s="16"/>
      <c r="T26" s="16"/>
      <c r="U26" s="16"/>
      <c r="V26" s="16"/>
      <c r="W26" s="16"/>
    </row>
    <row r="27" spans="1:23">
      <c r="A27" s="16"/>
      <c r="B27" s="16"/>
      <c r="C27" s="16"/>
      <c r="D27" s="16"/>
      <c r="E27" s="16"/>
      <c r="F27" s="16"/>
      <c r="G27" s="16"/>
      <c r="H27" s="16"/>
      <c r="I27" s="16"/>
      <c r="J27" s="16"/>
      <c r="K27" s="16"/>
      <c r="L27" s="16"/>
      <c r="M27" s="16"/>
      <c r="N27" s="16"/>
      <c r="O27" s="16"/>
      <c r="P27" s="16"/>
      <c r="Q27" s="16"/>
      <c r="R27" s="16"/>
      <c r="S27" s="16"/>
      <c r="T27" s="16"/>
      <c r="U27" s="16"/>
      <c r="V27" s="16"/>
      <c r="W27" s="16"/>
    </row>
    <row r="28" spans="1:23">
      <c r="A28" s="16"/>
      <c r="B28" s="16"/>
      <c r="C28" s="16"/>
      <c r="D28" s="16"/>
      <c r="E28" s="16"/>
      <c r="F28" s="16"/>
      <c r="G28" s="16"/>
      <c r="H28" s="16"/>
      <c r="I28" s="16"/>
      <c r="J28" s="16"/>
      <c r="K28" s="16"/>
      <c r="L28" s="16"/>
      <c r="M28" s="16"/>
      <c r="N28" s="16"/>
      <c r="O28" s="16"/>
      <c r="P28" s="16"/>
      <c r="Q28" s="16"/>
      <c r="R28" s="16"/>
      <c r="S28" s="16"/>
      <c r="T28" s="16"/>
      <c r="U28" s="16"/>
      <c r="V28" s="16"/>
      <c r="W28" s="16"/>
    </row>
    <row r="29" spans="1:23">
      <c r="A29" s="16"/>
      <c r="B29" s="16"/>
      <c r="C29" s="16"/>
      <c r="D29" s="16"/>
      <c r="E29" s="16"/>
      <c r="F29" s="16"/>
      <c r="G29" s="16"/>
      <c r="H29" s="16"/>
      <c r="I29" s="16"/>
      <c r="J29" s="16"/>
      <c r="K29" s="16"/>
      <c r="L29" s="16"/>
      <c r="M29" s="16"/>
      <c r="N29" s="16"/>
      <c r="O29" s="16"/>
      <c r="P29" s="16"/>
      <c r="Q29" s="16"/>
      <c r="R29" s="16"/>
      <c r="S29" s="16"/>
      <c r="T29" s="16"/>
      <c r="U29" s="16"/>
      <c r="V29" s="16"/>
      <c r="W29" s="16"/>
    </row>
    <row r="30" spans="1:23">
      <c r="A30" s="16"/>
      <c r="B30" s="16"/>
      <c r="C30" s="16"/>
      <c r="D30" s="16"/>
      <c r="E30" s="16"/>
      <c r="F30" s="16"/>
      <c r="G30" s="16"/>
      <c r="H30" s="16"/>
      <c r="I30" s="16"/>
      <c r="J30" s="16"/>
      <c r="K30" s="16"/>
      <c r="L30" s="16"/>
      <c r="M30" s="16"/>
      <c r="N30" s="16"/>
      <c r="O30" s="16"/>
      <c r="P30" s="16"/>
      <c r="Q30" s="16"/>
      <c r="R30" s="16"/>
      <c r="S30" s="16"/>
      <c r="T30" s="16"/>
      <c r="U30" s="16"/>
      <c r="V30" s="16"/>
      <c r="W30" s="16"/>
    </row>
    <row r="31" spans="1:23">
      <c r="A31" s="16"/>
      <c r="B31" s="16"/>
      <c r="C31" s="16"/>
      <c r="D31" s="16"/>
      <c r="E31" s="16"/>
      <c r="F31" s="16"/>
      <c r="G31" s="16"/>
      <c r="H31" s="16"/>
      <c r="I31" s="16"/>
      <c r="J31" s="16"/>
      <c r="K31" s="16"/>
      <c r="L31" s="16"/>
      <c r="M31" s="16"/>
      <c r="N31" s="16"/>
      <c r="O31" s="16"/>
      <c r="P31" s="16"/>
      <c r="Q31" s="16"/>
      <c r="R31" s="16"/>
      <c r="S31" s="16"/>
      <c r="T31" s="16"/>
      <c r="U31" s="16"/>
      <c r="V31" s="16"/>
      <c r="W31" s="16"/>
    </row>
    <row r="32" spans="1:23">
      <c r="A32" s="16"/>
      <c r="B32" s="16"/>
      <c r="C32" s="16"/>
      <c r="D32" s="16"/>
      <c r="E32" s="16"/>
      <c r="F32" s="16"/>
      <c r="G32" s="16"/>
      <c r="H32" s="16"/>
      <c r="I32" s="16"/>
      <c r="J32" s="16"/>
      <c r="K32" s="16"/>
      <c r="L32" s="16"/>
      <c r="M32" s="16"/>
      <c r="N32" s="16"/>
      <c r="O32" s="16"/>
      <c r="P32" s="16"/>
      <c r="Q32" s="16"/>
      <c r="R32" s="16"/>
      <c r="S32" s="16"/>
      <c r="T32" s="16"/>
      <c r="U32" s="16"/>
      <c r="V32" s="16"/>
      <c r="W32" s="16"/>
    </row>
    <row r="33" spans="1:23">
      <c r="A33" s="16"/>
      <c r="B33" s="16"/>
      <c r="C33" s="16"/>
      <c r="D33" s="16"/>
      <c r="E33" s="16"/>
      <c r="F33" s="16"/>
      <c r="G33" s="16"/>
      <c r="H33" s="16"/>
      <c r="I33" s="16"/>
      <c r="J33" s="16"/>
      <c r="K33" s="16"/>
      <c r="L33" s="16"/>
      <c r="M33" s="16"/>
      <c r="N33" s="16"/>
      <c r="O33" s="16"/>
      <c r="P33" s="16"/>
      <c r="Q33" s="16"/>
      <c r="R33" s="16"/>
      <c r="S33" s="16"/>
      <c r="T33" s="16"/>
      <c r="U33" s="16"/>
      <c r="V33" s="16"/>
      <c r="W33" s="16"/>
    </row>
    <row r="34" spans="1:23">
      <c r="A34" s="16"/>
      <c r="B34" s="16"/>
      <c r="C34" s="16"/>
      <c r="D34" s="16"/>
      <c r="E34" s="16"/>
      <c r="F34" s="16"/>
      <c r="G34" s="16"/>
      <c r="H34" s="16"/>
      <c r="I34" s="16"/>
      <c r="J34" s="16"/>
      <c r="K34" s="16"/>
      <c r="L34" s="16"/>
      <c r="M34" s="16"/>
      <c r="N34" s="16"/>
      <c r="O34" s="16"/>
      <c r="P34" s="16"/>
      <c r="Q34" s="16"/>
      <c r="R34" s="16"/>
      <c r="S34" s="16"/>
      <c r="T34" s="16"/>
      <c r="U34" s="16"/>
      <c r="V34" s="16"/>
      <c r="W34" s="16"/>
    </row>
    <row r="35" spans="1:23">
      <c r="A35" s="16"/>
      <c r="B35" s="16"/>
      <c r="C35" s="16"/>
      <c r="D35" s="16"/>
      <c r="E35" s="16"/>
      <c r="F35" s="16"/>
      <c r="G35" s="16"/>
      <c r="H35" s="16"/>
      <c r="I35" s="16"/>
      <c r="J35" s="16"/>
      <c r="K35" s="16"/>
      <c r="L35" s="16"/>
      <c r="M35" s="16"/>
      <c r="N35" s="16"/>
      <c r="O35" s="16"/>
      <c r="P35" s="16"/>
      <c r="Q35" s="16"/>
      <c r="R35" s="16"/>
      <c r="S35" s="16"/>
      <c r="T35" s="16"/>
      <c r="U35" s="16"/>
      <c r="V35" s="16"/>
      <c r="W35" s="16"/>
    </row>
    <row r="36" spans="1:23">
      <c r="A36" s="16"/>
      <c r="B36" s="16"/>
      <c r="C36" s="16"/>
      <c r="D36" s="16"/>
      <c r="E36" s="16"/>
      <c r="F36" s="16"/>
      <c r="G36" s="16"/>
      <c r="H36" s="16"/>
      <c r="I36" s="16"/>
      <c r="J36" s="16"/>
      <c r="K36" s="16"/>
      <c r="L36" s="16"/>
      <c r="M36" s="16"/>
      <c r="N36" s="16"/>
      <c r="O36" s="16"/>
      <c r="P36" s="16"/>
      <c r="Q36" s="16"/>
      <c r="R36" s="16"/>
      <c r="S36" s="16"/>
      <c r="T36" s="16"/>
      <c r="U36" s="16"/>
      <c r="V36" s="16"/>
      <c r="W36" s="16"/>
    </row>
    <row r="37" spans="1:23">
      <c r="A37" s="16"/>
      <c r="B37" s="16"/>
      <c r="C37" s="16"/>
      <c r="D37" s="16"/>
      <c r="E37" s="16"/>
      <c r="F37" s="16"/>
      <c r="G37" s="16"/>
      <c r="H37" s="16"/>
      <c r="I37" s="16"/>
      <c r="J37" s="16"/>
      <c r="K37" s="16"/>
      <c r="L37" s="16"/>
      <c r="M37" s="16"/>
      <c r="N37" s="16"/>
      <c r="O37" s="16"/>
      <c r="P37" s="16"/>
      <c r="Q37" s="16"/>
      <c r="R37" s="16"/>
      <c r="S37" s="16"/>
      <c r="T37" s="16"/>
      <c r="U37" s="16"/>
      <c r="V37" s="16"/>
      <c r="W37" s="16"/>
    </row>
  </sheetData>
  <sheetProtection algorithmName="SHA-512" hashValue="kyLxKIfzNSDEg7WIBwzEbmcz7QOxYtlTBO1mTdj0C/JlIB6DLLneRdb9O4fYd/RcwQ1LImAhqdH6V/wDUXJIEA==" saltValue="vQotBgQu3U5Xx7nHpMPX3Q==" spinCount="100000" sheet="1" scenarios="1" formatCells="0"/>
  <mergeCells count="1">
    <mergeCell ref="C2:G2"/>
  </mergeCells>
  <pageMargins left="0.7" right="0.7" top="0.75" bottom="0.75" header="0.3" footer="0.3"/>
  <pageSetup paperSize="9" orientation="portrait" horizontalDpi="4294967293"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30721" r:id="rId4" name="Check Box 1">
              <controlPr defaultSize="0" autoFill="0" autoLine="0" autoPict="0">
                <anchor moveWithCells="1">
                  <from>
                    <xdr:col>3</xdr:col>
                    <xdr:colOff>114300</xdr:colOff>
                    <xdr:row>4</xdr:row>
                    <xdr:rowOff>247650</xdr:rowOff>
                  </from>
                  <to>
                    <xdr:col>3</xdr:col>
                    <xdr:colOff>371475</xdr:colOff>
                    <xdr:row>6</xdr:row>
                    <xdr:rowOff>38100</xdr:rowOff>
                  </to>
                </anchor>
              </controlPr>
            </control>
          </mc:Choice>
        </mc:AlternateContent>
        <mc:AlternateContent xmlns:mc="http://schemas.openxmlformats.org/markup-compatibility/2006">
          <mc:Choice Requires="x14">
            <control shapeId="30722" r:id="rId5" name="Check Box 2">
              <controlPr defaultSize="0" autoFill="0" autoLine="0" autoPict="0">
                <anchor moveWithCells="1">
                  <from>
                    <xdr:col>3</xdr:col>
                    <xdr:colOff>114300</xdr:colOff>
                    <xdr:row>6</xdr:row>
                    <xdr:rowOff>200025</xdr:rowOff>
                  </from>
                  <to>
                    <xdr:col>3</xdr:col>
                    <xdr:colOff>371475</xdr:colOff>
                    <xdr:row>8</xdr:row>
                    <xdr:rowOff>28575</xdr:rowOff>
                  </to>
                </anchor>
              </controlPr>
            </control>
          </mc:Choice>
        </mc:AlternateContent>
        <mc:AlternateContent xmlns:mc="http://schemas.openxmlformats.org/markup-compatibility/2006">
          <mc:Choice Requires="x14">
            <control shapeId="30723" r:id="rId6" name="Check Box 3">
              <controlPr defaultSize="0" autoFill="0" autoLine="0" autoPict="0">
                <anchor moveWithCells="1">
                  <from>
                    <xdr:col>3</xdr:col>
                    <xdr:colOff>123825</xdr:colOff>
                    <xdr:row>5</xdr:row>
                    <xdr:rowOff>200025</xdr:rowOff>
                  </from>
                  <to>
                    <xdr:col>3</xdr:col>
                    <xdr:colOff>381000</xdr:colOff>
                    <xdr:row>7</xdr:row>
                    <xdr:rowOff>28575</xdr:rowOff>
                  </to>
                </anchor>
              </controlPr>
            </control>
          </mc:Choice>
        </mc:AlternateContent>
        <mc:AlternateContent xmlns:mc="http://schemas.openxmlformats.org/markup-compatibility/2006">
          <mc:Choice Requires="x14">
            <control shapeId="30724" r:id="rId7" name="Check Box 4">
              <controlPr defaultSize="0" autoFill="0" autoLine="0" autoPict="0">
                <anchor moveWithCells="1">
                  <from>
                    <xdr:col>3</xdr:col>
                    <xdr:colOff>114300</xdr:colOff>
                    <xdr:row>8</xdr:row>
                    <xdr:rowOff>200025</xdr:rowOff>
                  </from>
                  <to>
                    <xdr:col>3</xdr:col>
                    <xdr:colOff>371475</xdr:colOff>
                    <xdr:row>10</xdr:row>
                    <xdr:rowOff>28575</xdr:rowOff>
                  </to>
                </anchor>
              </controlPr>
            </control>
          </mc:Choice>
        </mc:AlternateContent>
        <mc:AlternateContent xmlns:mc="http://schemas.openxmlformats.org/markup-compatibility/2006">
          <mc:Choice Requires="x14">
            <control shapeId="30725" r:id="rId8" name="Check Box 5">
              <controlPr defaultSize="0" autoFill="0" autoLine="0" autoPict="0">
                <anchor moveWithCells="1">
                  <from>
                    <xdr:col>4</xdr:col>
                    <xdr:colOff>95250</xdr:colOff>
                    <xdr:row>4</xdr:row>
                    <xdr:rowOff>247650</xdr:rowOff>
                  </from>
                  <to>
                    <xdr:col>4</xdr:col>
                    <xdr:colOff>352425</xdr:colOff>
                    <xdr:row>6</xdr:row>
                    <xdr:rowOff>38100</xdr:rowOff>
                  </to>
                </anchor>
              </controlPr>
            </control>
          </mc:Choice>
        </mc:AlternateContent>
        <mc:AlternateContent xmlns:mc="http://schemas.openxmlformats.org/markup-compatibility/2006">
          <mc:Choice Requires="x14">
            <control shapeId="30726" r:id="rId9" name="Check Box 6">
              <controlPr defaultSize="0" autoFill="0" autoLine="0" autoPict="0">
                <anchor moveWithCells="1">
                  <from>
                    <xdr:col>4</xdr:col>
                    <xdr:colOff>95250</xdr:colOff>
                    <xdr:row>6</xdr:row>
                    <xdr:rowOff>0</xdr:rowOff>
                  </from>
                  <to>
                    <xdr:col>4</xdr:col>
                    <xdr:colOff>352425</xdr:colOff>
                    <xdr:row>7</xdr:row>
                    <xdr:rowOff>47625</xdr:rowOff>
                  </to>
                </anchor>
              </controlPr>
            </control>
          </mc:Choice>
        </mc:AlternateContent>
        <mc:AlternateContent xmlns:mc="http://schemas.openxmlformats.org/markup-compatibility/2006">
          <mc:Choice Requires="x14">
            <control shapeId="30727" r:id="rId10" name="Check Box 7">
              <controlPr defaultSize="0" autoFill="0" autoLine="0" autoPict="0">
                <anchor moveWithCells="1">
                  <from>
                    <xdr:col>4</xdr:col>
                    <xdr:colOff>104775</xdr:colOff>
                    <xdr:row>7</xdr:row>
                    <xdr:rowOff>9525</xdr:rowOff>
                  </from>
                  <to>
                    <xdr:col>4</xdr:col>
                    <xdr:colOff>361950</xdr:colOff>
                    <xdr:row>8</xdr:row>
                    <xdr:rowOff>57150</xdr:rowOff>
                  </to>
                </anchor>
              </controlPr>
            </control>
          </mc:Choice>
        </mc:AlternateContent>
        <mc:AlternateContent xmlns:mc="http://schemas.openxmlformats.org/markup-compatibility/2006">
          <mc:Choice Requires="x14">
            <control shapeId="30728" r:id="rId11" name="Check Box 8">
              <controlPr defaultSize="0" autoFill="0" autoLine="0" autoPict="0">
                <anchor moveWithCells="1">
                  <from>
                    <xdr:col>3</xdr:col>
                    <xdr:colOff>123825</xdr:colOff>
                    <xdr:row>7</xdr:row>
                    <xdr:rowOff>219075</xdr:rowOff>
                  </from>
                  <to>
                    <xdr:col>3</xdr:col>
                    <xdr:colOff>381000</xdr:colOff>
                    <xdr:row>9</xdr:row>
                    <xdr:rowOff>38100</xdr:rowOff>
                  </to>
                </anchor>
              </controlPr>
            </control>
          </mc:Choice>
        </mc:AlternateContent>
        <mc:AlternateContent xmlns:mc="http://schemas.openxmlformats.org/markup-compatibility/2006">
          <mc:Choice Requires="x14">
            <control shapeId="30729" r:id="rId12" name="Check Box 9">
              <controlPr defaultSize="0" autoFill="0" autoLine="0" autoPict="0">
                <anchor moveWithCells="1">
                  <from>
                    <xdr:col>4</xdr:col>
                    <xdr:colOff>104775</xdr:colOff>
                    <xdr:row>8</xdr:row>
                    <xdr:rowOff>0</xdr:rowOff>
                  </from>
                  <to>
                    <xdr:col>4</xdr:col>
                    <xdr:colOff>361950</xdr:colOff>
                    <xdr:row>9</xdr:row>
                    <xdr:rowOff>47625</xdr:rowOff>
                  </to>
                </anchor>
              </controlPr>
            </control>
          </mc:Choice>
        </mc:AlternateContent>
        <mc:AlternateContent xmlns:mc="http://schemas.openxmlformats.org/markup-compatibility/2006">
          <mc:Choice Requires="x14">
            <control shapeId="30730" r:id="rId13" name="Check Box 10">
              <controlPr defaultSize="0" autoFill="0" autoLine="0" autoPict="0">
                <anchor moveWithCells="1">
                  <from>
                    <xdr:col>4</xdr:col>
                    <xdr:colOff>104775</xdr:colOff>
                    <xdr:row>9</xdr:row>
                    <xdr:rowOff>0</xdr:rowOff>
                  </from>
                  <to>
                    <xdr:col>4</xdr:col>
                    <xdr:colOff>361950</xdr:colOff>
                    <xdr:row>10</xdr:row>
                    <xdr:rowOff>47625</xdr:rowOff>
                  </to>
                </anchor>
              </controlPr>
            </control>
          </mc:Choice>
        </mc:AlternateContent>
        <mc:AlternateContent xmlns:mc="http://schemas.openxmlformats.org/markup-compatibility/2006">
          <mc:Choice Requires="x14">
            <control shapeId="30731" r:id="rId14" name="Check Box 11">
              <controlPr defaultSize="0" autoFill="0" autoLine="0" autoPict="0">
                <anchor moveWithCells="1">
                  <from>
                    <xdr:col>4</xdr:col>
                    <xdr:colOff>104775</xdr:colOff>
                    <xdr:row>10</xdr:row>
                    <xdr:rowOff>0</xdr:rowOff>
                  </from>
                  <to>
                    <xdr:col>4</xdr:col>
                    <xdr:colOff>361950</xdr:colOff>
                    <xdr:row>11</xdr:row>
                    <xdr:rowOff>47625</xdr:rowOff>
                  </to>
                </anchor>
              </controlPr>
            </control>
          </mc:Choice>
        </mc:AlternateContent>
        <mc:AlternateContent xmlns:mc="http://schemas.openxmlformats.org/markup-compatibility/2006">
          <mc:Choice Requires="x14">
            <control shapeId="30732" r:id="rId15" name="Check Box 12">
              <controlPr defaultSize="0" autoFill="0" autoLine="0" autoPict="0">
                <anchor moveWithCells="1">
                  <from>
                    <xdr:col>4</xdr:col>
                    <xdr:colOff>104775</xdr:colOff>
                    <xdr:row>11</xdr:row>
                    <xdr:rowOff>0</xdr:rowOff>
                  </from>
                  <to>
                    <xdr:col>4</xdr:col>
                    <xdr:colOff>361950</xdr:colOff>
                    <xdr:row>12</xdr:row>
                    <xdr:rowOff>47625</xdr:rowOff>
                  </to>
                </anchor>
              </controlPr>
            </control>
          </mc:Choice>
        </mc:AlternateContent>
        <mc:AlternateContent xmlns:mc="http://schemas.openxmlformats.org/markup-compatibility/2006">
          <mc:Choice Requires="x14">
            <control shapeId="30733" r:id="rId16" name="Check Box 13">
              <controlPr defaultSize="0" autoFill="0" autoLine="0" autoPict="0">
                <anchor moveWithCells="1">
                  <from>
                    <xdr:col>4</xdr:col>
                    <xdr:colOff>104775</xdr:colOff>
                    <xdr:row>12</xdr:row>
                    <xdr:rowOff>0</xdr:rowOff>
                  </from>
                  <to>
                    <xdr:col>4</xdr:col>
                    <xdr:colOff>361950</xdr:colOff>
                    <xdr:row>13</xdr:row>
                    <xdr:rowOff>47625</xdr:rowOff>
                  </to>
                </anchor>
              </controlPr>
            </control>
          </mc:Choice>
        </mc:AlternateContent>
        <mc:AlternateContent xmlns:mc="http://schemas.openxmlformats.org/markup-compatibility/2006">
          <mc:Choice Requires="x14">
            <control shapeId="30734" r:id="rId17" name="Check Box 14">
              <controlPr defaultSize="0" autoFill="0" autoLine="0" autoPict="0">
                <anchor moveWithCells="1">
                  <from>
                    <xdr:col>4</xdr:col>
                    <xdr:colOff>104775</xdr:colOff>
                    <xdr:row>13</xdr:row>
                    <xdr:rowOff>0</xdr:rowOff>
                  </from>
                  <to>
                    <xdr:col>4</xdr:col>
                    <xdr:colOff>361950</xdr:colOff>
                    <xdr:row>14</xdr:row>
                    <xdr:rowOff>47625</xdr:rowOff>
                  </to>
                </anchor>
              </controlPr>
            </control>
          </mc:Choice>
        </mc:AlternateContent>
        <mc:AlternateContent xmlns:mc="http://schemas.openxmlformats.org/markup-compatibility/2006">
          <mc:Choice Requires="x14">
            <control shapeId="30735" r:id="rId18" name="Check Box 15">
              <controlPr defaultSize="0" autoFill="0" autoLine="0" autoPict="0">
                <anchor moveWithCells="1">
                  <from>
                    <xdr:col>4</xdr:col>
                    <xdr:colOff>104775</xdr:colOff>
                    <xdr:row>14</xdr:row>
                    <xdr:rowOff>0</xdr:rowOff>
                  </from>
                  <to>
                    <xdr:col>4</xdr:col>
                    <xdr:colOff>361950</xdr:colOff>
                    <xdr:row>15</xdr:row>
                    <xdr:rowOff>47625</xdr:rowOff>
                  </to>
                </anchor>
              </controlPr>
            </control>
          </mc:Choice>
        </mc:AlternateContent>
        <mc:AlternateContent xmlns:mc="http://schemas.openxmlformats.org/markup-compatibility/2006">
          <mc:Choice Requires="x14">
            <control shapeId="30736" r:id="rId19" name="Check Box 16">
              <controlPr defaultSize="0" autoFill="0" autoLine="0" autoPict="0">
                <anchor moveWithCells="1">
                  <from>
                    <xdr:col>4</xdr:col>
                    <xdr:colOff>104775</xdr:colOff>
                    <xdr:row>15</xdr:row>
                    <xdr:rowOff>0</xdr:rowOff>
                  </from>
                  <to>
                    <xdr:col>4</xdr:col>
                    <xdr:colOff>361950</xdr:colOff>
                    <xdr:row>16</xdr:row>
                    <xdr:rowOff>47625</xdr:rowOff>
                  </to>
                </anchor>
              </controlPr>
            </control>
          </mc:Choice>
        </mc:AlternateContent>
        <mc:AlternateContent xmlns:mc="http://schemas.openxmlformats.org/markup-compatibility/2006">
          <mc:Choice Requires="x14">
            <control shapeId="30737" r:id="rId20" name="Check Box 17">
              <controlPr defaultSize="0" autoFill="0" autoLine="0" autoPict="0">
                <anchor moveWithCells="1">
                  <from>
                    <xdr:col>4</xdr:col>
                    <xdr:colOff>104775</xdr:colOff>
                    <xdr:row>16</xdr:row>
                    <xdr:rowOff>0</xdr:rowOff>
                  </from>
                  <to>
                    <xdr:col>4</xdr:col>
                    <xdr:colOff>361950</xdr:colOff>
                    <xdr:row>17</xdr:row>
                    <xdr:rowOff>47625</xdr:rowOff>
                  </to>
                </anchor>
              </controlPr>
            </control>
          </mc:Choice>
        </mc:AlternateContent>
        <mc:AlternateContent xmlns:mc="http://schemas.openxmlformats.org/markup-compatibility/2006">
          <mc:Choice Requires="x14">
            <control shapeId="30738" r:id="rId21" name="Check Box 18">
              <controlPr defaultSize="0" autoFill="0" autoLine="0" autoPict="0">
                <anchor moveWithCells="1">
                  <from>
                    <xdr:col>4</xdr:col>
                    <xdr:colOff>104775</xdr:colOff>
                    <xdr:row>17</xdr:row>
                    <xdr:rowOff>0</xdr:rowOff>
                  </from>
                  <to>
                    <xdr:col>4</xdr:col>
                    <xdr:colOff>361950</xdr:colOff>
                    <xdr:row>18</xdr:row>
                    <xdr:rowOff>47625</xdr:rowOff>
                  </to>
                </anchor>
              </controlPr>
            </control>
          </mc:Choice>
        </mc:AlternateContent>
        <mc:AlternateContent xmlns:mc="http://schemas.openxmlformats.org/markup-compatibility/2006">
          <mc:Choice Requires="x14">
            <control shapeId="30739" r:id="rId22" name="Check Box 19">
              <controlPr defaultSize="0" autoFill="0" autoLine="0" autoPict="0">
                <anchor moveWithCells="1">
                  <from>
                    <xdr:col>4</xdr:col>
                    <xdr:colOff>104775</xdr:colOff>
                    <xdr:row>18</xdr:row>
                    <xdr:rowOff>0</xdr:rowOff>
                  </from>
                  <to>
                    <xdr:col>4</xdr:col>
                    <xdr:colOff>361950</xdr:colOff>
                    <xdr:row>19</xdr:row>
                    <xdr:rowOff>47625</xdr:rowOff>
                  </to>
                </anchor>
              </controlPr>
            </control>
          </mc:Choice>
        </mc:AlternateContent>
        <mc:AlternateContent xmlns:mc="http://schemas.openxmlformats.org/markup-compatibility/2006">
          <mc:Choice Requires="x14">
            <control shapeId="30740" r:id="rId23" name="Check Box 20">
              <controlPr defaultSize="0" autoFill="0" autoLine="0" autoPict="0">
                <anchor moveWithCells="1">
                  <from>
                    <xdr:col>4</xdr:col>
                    <xdr:colOff>104775</xdr:colOff>
                    <xdr:row>19</xdr:row>
                    <xdr:rowOff>0</xdr:rowOff>
                  </from>
                  <to>
                    <xdr:col>4</xdr:col>
                    <xdr:colOff>361950</xdr:colOff>
                    <xdr:row>20</xdr:row>
                    <xdr:rowOff>104775</xdr:rowOff>
                  </to>
                </anchor>
              </controlPr>
            </control>
          </mc:Choice>
        </mc:AlternateContent>
        <mc:AlternateContent xmlns:mc="http://schemas.openxmlformats.org/markup-compatibility/2006">
          <mc:Choice Requires="x14">
            <control shapeId="30741" r:id="rId24" name="Check Box 21">
              <controlPr defaultSize="0" autoFill="0" autoLine="0" autoPict="0">
                <anchor moveWithCells="1">
                  <from>
                    <xdr:col>3</xdr:col>
                    <xdr:colOff>104775</xdr:colOff>
                    <xdr:row>19</xdr:row>
                    <xdr:rowOff>0</xdr:rowOff>
                  </from>
                  <to>
                    <xdr:col>3</xdr:col>
                    <xdr:colOff>361950</xdr:colOff>
                    <xdr:row>20</xdr:row>
                    <xdr:rowOff>104775</xdr:rowOff>
                  </to>
                </anchor>
              </controlPr>
            </control>
          </mc:Choice>
        </mc:AlternateContent>
        <mc:AlternateContent xmlns:mc="http://schemas.openxmlformats.org/markup-compatibility/2006">
          <mc:Choice Requires="x14">
            <control shapeId="30742" r:id="rId25" name="Check Box 22">
              <controlPr defaultSize="0" autoFill="0" autoLine="0" autoPict="0">
                <anchor moveWithCells="1">
                  <from>
                    <xdr:col>3</xdr:col>
                    <xdr:colOff>104775</xdr:colOff>
                    <xdr:row>18</xdr:row>
                    <xdr:rowOff>0</xdr:rowOff>
                  </from>
                  <to>
                    <xdr:col>3</xdr:col>
                    <xdr:colOff>361950</xdr:colOff>
                    <xdr:row>19</xdr:row>
                    <xdr:rowOff>47625</xdr:rowOff>
                  </to>
                </anchor>
              </controlPr>
            </control>
          </mc:Choice>
        </mc:AlternateContent>
        <mc:AlternateContent xmlns:mc="http://schemas.openxmlformats.org/markup-compatibility/2006">
          <mc:Choice Requires="x14">
            <control shapeId="30743" r:id="rId26" name="Check Box 23">
              <controlPr defaultSize="0" autoFill="0" autoLine="0" autoPict="0">
                <anchor moveWithCells="1">
                  <from>
                    <xdr:col>3</xdr:col>
                    <xdr:colOff>123825</xdr:colOff>
                    <xdr:row>16</xdr:row>
                    <xdr:rowOff>200025</xdr:rowOff>
                  </from>
                  <to>
                    <xdr:col>3</xdr:col>
                    <xdr:colOff>381000</xdr:colOff>
                    <xdr:row>18</xdr:row>
                    <xdr:rowOff>28575</xdr:rowOff>
                  </to>
                </anchor>
              </controlPr>
            </control>
          </mc:Choice>
        </mc:AlternateContent>
        <mc:AlternateContent xmlns:mc="http://schemas.openxmlformats.org/markup-compatibility/2006">
          <mc:Choice Requires="x14">
            <control shapeId="30744" r:id="rId27" name="Check Box 24">
              <controlPr defaultSize="0" autoFill="0" autoLine="0" autoPict="0">
                <anchor moveWithCells="1">
                  <from>
                    <xdr:col>3</xdr:col>
                    <xdr:colOff>123825</xdr:colOff>
                    <xdr:row>15</xdr:row>
                    <xdr:rowOff>200025</xdr:rowOff>
                  </from>
                  <to>
                    <xdr:col>3</xdr:col>
                    <xdr:colOff>381000</xdr:colOff>
                    <xdr:row>17</xdr:row>
                    <xdr:rowOff>28575</xdr:rowOff>
                  </to>
                </anchor>
              </controlPr>
            </control>
          </mc:Choice>
        </mc:AlternateContent>
        <mc:AlternateContent xmlns:mc="http://schemas.openxmlformats.org/markup-compatibility/2006">
          <mc:Choice Requires="x14">
            <control shapeId="30745" r:id="rId28" name="Check Box 25">
              <controlPr defaultSize="0" autoFill="0" autoLine="0" autoPict="0">
                <anchor moveWithCells="1">
                  <from>
                    <xdr:col>3</xdr:col>
                    <xdr:colOff>123825</xdr:colOff>
                    <xdr:row>14</xdr:row>
                    <xdr:rowOff>200025</xdr:rowOff>
                  </from>
                  <to>
                    <xdr:col>3</xdr:col>
                    <xdr:colOff>381000</xdr:colOff>
                    <xdr:row>16</xdr:row>
                    <xdr:rowOff>28575</xdr:rowOff>
                  </to>
                </anchor>
              </controlPr>
            </control>
          </mc:Choice>
        </mc:AlternateContent>
        <mc:AlternateContent xmlns:mc="http://schemas.openxmlformats.org/markup-compatibility/2006">
          <mc:Choice Requires="x14">
            <control shapeId="30746" r:id="rId29" name="Check Box 26">
              <controlPr defaultSize="0" autoFill="0" autoLine="0" autoPict="0">
                <anchor moveWithCells="1">
                  <from>
                    <xdr:col>3</xdr:col>
                    <xdr:colOff>114300</xdr:colOff>
                    <xdr:row>13</xdr:row>
                    <xdr:rowOff>209550</xdr:rowOff>
                  </from>
                  <to>
                    <xdr:col>3</xdr:col>
                    <xdr:colOff>371475</xdr:colOff>
                    <xdr:row>15</xdr:row>
                    <xdr:rowOff>38100</xdr:rowOff>
                  </to>
                </anchor>
              </controlPr>
            </control>
          </mc:Choice>
        </mc:AlternateContent>
        <mc:AlternateContent xmlns:mc="http://schemas.openxmlformats.org/markup-compatibility/2006">
          <mc:Choice Requires="x14">
            <control shapeId="30747" r:id="rId30" name="Check Box 27">
              <controlPr defaultSize="0" autoFill="0" autoLine="0" autoPict="0">
                <anchor moveWithCells="1">
                  <from>
                    <xdr:col>3</xdr:col>
                    <xdr:colOff>114300</xdr:colOff>
                    <xdr:row>12</xdr:row>
                    <xdr:rowOff>200025</xdr:rowOff>
                  </from>
                  <to>
                    <xdr:col>3</xdr:col>
                    <xdr:colOff>371475</xdr:colOff>
                    <xdr:row>14</xdr:row>
                    <xdr:rowOff>28575</xdr:rowOff>
                  </to>
                </anchor>
              </controlPr>
            </control>
          </mc:Choice>
        </mc:AlternateContent>
        <mc:AlternateContent xmlns:mc="http://schemas.openxmlformats.org/markup-compatibility/2006">
          <mc:Choice Requires="x14">
            <control shapeId="30748" r:id="rId31" name="Check Box 28">
              <controlPr defaultSize="0" autoFill="0" autoLine="0" autoPict="0">
                <anchor moveWithCells="1">
                  <from>
                    <xdr:col>3</xdr:col>
                    <xdr:colOff>104775</xdr:colOff>
                    <xdr:row>11</xdr:row>
                    <xdr:rowOff>209550</xdr:rowOff>
                  </from>
                  <to>
                    <xdr:col>3</xdr:col>
                    <xdr:colOff>361950</xdr:colOff>
                    <xdr:row>13</xdr:row>
                    <xdr:rowOff>38100</xdr:rowOff>
                  </to>
                </anchor>
              </controlPr>
            </control>
          </mc:Choice>
        </mc:AlternateContent>
        <mc:AlternateContent xmlns:mc="http://schemas.openxmlformats.org/markup-compatibility/2006">
          <mc:Choice Requires="x14">
            <control shapeId="30749" r:id="rId32" name="Check Box 29">
              <controlPr defaultSize="0" autoFill="0" autoLine="0" autoPict="0">
                <anchor moveWithCells="1">
                  <from>
                    <xdr:col>3</xdr:col>
                    <xdr:colOff>114300</xdr:colOff>
                    <xdr:row>10</xdr:row>
                    <xdr:rowOff>200025</xdr:rowOff>
                  </from>
                  <to>
                    <xdr:col>3</xdr:col>
                    <xdr:colOff>371475</xdr:colOff>
                    <xdr:row>12</xdr:row>
                    <xdr:rowOff>28575</xdr:rowOff>
                  </to>
                </anchor>
              </controlPr>
            </control>
          </mc:Choice>
        </mc:AlternateContent>
        <mc:AlternateContent xmlns:mc="http://schemas.openxmlformats.org/markup-compatibility/2006">
          <mc:Choice Requires="x14">
            <control shapeId="30750" r:id="rId33" name="Check Box 30">
              <controlPr defaultSize="0" autoFill="0" autoLine="0" autoPict="0">
                <anchor moveWithCells="1">
                  <from>
                    <xdr:col>3</xdr:col>
                    <xdr:colOff>123825</xdr:colOff>
                    <xdr:row>9</xdr:row>
                    <xdr:rowOff>209550</xdr:rowOff>
                  </from>
                  <to>
                    <xdr:col>3</xdr:col>
                    <xdr:colOff>381000</xdr:colOff>
                    <xdr:row>11</xdr:row>
                    <xdr:rowOff>38100</xdr:rowOff>
                  </to>
                </anchor>
              </controlPr>
            </control>
          </mc:Choice>
        </mc:AlternateContent>
        <mc:AlternateContent xmlns:mc="http://schemas.openxmlformats.org/markup-compatibility/2006">
          <mc:Choice Requires="x14">
            <control shapeId="30751" r:id="rId34" name="Check Box 31">
              <controlPr defaultSize="0" autoFill="0" autoLine="0" autoPict="0">
                <anchor moveWithCells="1">
                  <from>
                    <xdr:col>5</xdr:col>
                    <xdr:colOff>104775</xdr:colOff>
                    <xdr:row>5</xdr:row>
                    <xdr:rowOff>0</xdr:rowOff>
                  </from>
                  <to>
                    <xdr:col>5</xdr:col>
                    <xdr:colOff>361950</xdr:colOff>
                    <xdr:row>6</xdr:row>
                    <xdr:rowOff>47625</xdr:rowOff>
                  </to>
                </anchor>
              </controlPr>
            </control>
          </mc:Choice>
        </mc:AlternateContent>
        <mc:AlternateContent xmlns:mc="http://schemas.openxmlformats.org/markup-compatibility/2006">
          <mc:Choice Requires="x14">
            <control shapeId="30752" r:id="rId35" name="Check Box 32">
              <controlPr defaultSize="0" autoFill="0" autoLine="0" autoPict="0">
                <anchor moveWithCells="1">
                  <from>
                    <xdr:col>5</xdr:col>
                    <xdr:colOff>104775</xdr:colOff>
                    <xdr:row>6</xdr:row>
                    <xdr:rowOff>0</xdr:rowOff>
                  </from>
                  <to>
                    <xdr:col>5</xdr:col>
                    <xdr:colOff>361950</xdr:colOff>
                    <xdr:row>7</xdr:row>
                    <xdr:rowOff>47625</xdr:rowOff>
                  </to>
                </anchor>
              </controlPr>
            </control>
          </mc:Choice>
        </mc:AlternateContent>
        <mc:AlternateContent xmlns:mc="http://schemas.openxmlformats.org/markup-compatibility/2006">
          <mc:Choice Requires="x14">
            <control shapeId="30753" r:id="rId36" name="Check Box 33">
              <controlPr defaultSize="0" autoFill="0" autoLine="0" autoPict="0">
                <anchor moveWithCells="1">
                  <from>
                    <xdr:col>5</xdr:col>
                    <xdr:colOff>104775</xdr:colOff>
                    <xdr:row>7</xdr:row>
                    <xdr:rowOff>0</xdr:rowOff>
                  </from>
                  <to>
                    <xdr:col>5</xdr:col>
                    <xdr:colOff>361950</xdr:colOff>
                    <xdr:row>8</xdr:row>
                    <xdr:rowOff>47625</xdr:rowOff>
                  </to>
                </anchor>
              </controlPr>
            </control>
          </mc:Choice>
        </mc:AlternateContent>
        <mc:AlternateContent xmlns:mc="http://schemas.openxmlformats.org/markup-compatibility/2006">
          <mc:Choice Requires="x14">
            <control shapeId="30754" r:id="rId37" name="Check Box 34">
              <controlPr defaultSize="0" autoFill="0" autoLine="0" autoPict="0">
                <anchor moveWithCells="1">
                  <from>
                    <xdr:col>5</xdr:col>
                    <xdr:colOff>104775</xdr:colOff>
                    <xdr:row>8</xdr:row>
                    <xdr:rowOff>0</xdr:rowOff>
                  </from>
                  <to>
                    <xdr:col>5</xdr:col>
                    <xdr:colOff>361950</xdr:colOff>
                    <xdr:row>9</xdr:row>
                    <xdr:rowOff>47625</xdr:rowOff>
                  </to>
                </anchor>
              </controlPr>
            </control>
          </mc:Choice>
        </mc:AlternateContent>
        <mc:AlternateContent xmlns:mc="http://schemas.openxmlformats.org/markup-compatibility/2006">
          <mc:Choice Requires="x14">
            <control shapeId="30755" r:id="rId38" name="Check Box 35">
              <controlPr defaultSize="0" autoFill="0" autoLine="0" autoPict="0">
                <anchor moveWithCells="1">
                  <from>
                    <xdr:col>5</xdr:col>
                    <xdr:colOff>104775</xdr:colOff>
                    <xdr:row>9</xdr:row>
                    <xdr:rowOff>0</xdr:rowOff>
                  </from>
                  <to>
                    <xdr:col>5</xdr:col>
                    <xdr:colOff>361950</xdr:colOff>
                    <xdr:row>10</xdr:row>
                    <xdr:rowOff>47625</xdr:rowOff>
                  </to>
                </anchor>
              </controlPr>
            </control>
          </mc:Choice>
        </mc:AlternateContent>
        <mc:AlternateContent xmlns:mc="http://schemas.openxmlformats.org/markup-compatibility/2006">
          <mc:Choice Requires="x14">
            <control shapeId="30756" r:id="rId39" name="Check Box 36">
              <controlPr defaultSize="0" autoFill="0" autoLine="0" autoPict="0">
                <anchor moveWithCells="1">
                  <from>
                    <xdr:col>5</xdr:col>
                    <xdr:colOff>104775</xdr:colOff>
                    <xdr:row>10</xdr:row>
                    <xdr:rowOff>0</xdr:rowOff>
                  </from>
                  <to>
                    <xdr:col>5</xdr:col>
                    <xdr:colOff>361950</xdr:colOff>
                    <xdr:row>11</xdr:row>
                    <xdr:rowOff>47625</xdr:rowOff>
                  </to>
                </anchor>
              </controlPr>
            </control>
          </mc:Choice>
        </mc:AlternateContent>
        <mc:AlternateContent xmlns:mc="http://schemas.openxmlformats.org/markup-compatibility/2006">
          <mc:Choice Requires="x14">
            <control shapeId="30757" r:id="rId40" name="Check Box 37">
              <controlPr defaultSize="0" autoFill="0" autoLine="0" autoPict="0">
                <anchor moveWithCells="1">
                  <from>
                    <xdr:col>5</xdr:col>
                    <xdr:colOff>104775</xdr:colOff>
                    <xdr:row>11</xdr:row>
                    <xdr:rowOff>0</xdr:rowOff>
                  </from>
                  <to>
                    <xdr:col>5</xdr:col>
                    <xdr:colOff>361950</xdr:colOff>
                    <xdr:row>12</xdr:row>
                    <xdr:rowOff>47625</xdr:rowOff>
                  </to>
                </anchor>
              </controlPr>
            </control>
          </mc:Choice>
        </mc:AlternateContent>
        <mc:AlternateContent xmlns:mc="http://schemas.openxmlformats.org/markup-compatibility/2006">
          <mc:Choice Requires="x14">
            <control shapeId="30758" r:id="rId41" name="Check Box 38">
              <controlPr defaultSize="0" autoFill="0" autoLine="0" autoPict="0">
                <anchor moveWithCells="1">
                  <from>
                    <xdr:col>5</xdr:col>
                    <xdr:colOff>104775</xdr:colOff>
                    <xdr:row>12</xdr:row>
                    <xdr:rowOff>0</xdr:rowOff>
                  </from>
                  <to>
                    <xdr:col>5</xdr:col>
                    <xdr:colOff>361950</xdr:colOff>
                    <xdr:row>13</xdr:row>
                    <xdr:rowOff>47625</xdr:rowOff>
                  </to>
                </anchor>
              </controlPr>
            </control>
          </mc:Choice>
        </mc:AlternateContent>
        <mc:AlternateContent xmlns:mc="http://schemas.openxmlformats.org/markup-compatibility/2006">
          <mc:Choice Requires="x14">
            <control shapeId="30759" r:id="rId42" name="Check Box 39">
              <controlPr defaultSize="0" autoFill="0" autoLine="0" autoPict="0">
                <anchor moveWithCells="1">
                  <from>
                    <xdr:col>5</xdr:col>
                    <xdr:colOff>104775</xdr:colOff>
                    <xdr:row>13</xdr:row>
                    <xdr:rowOff>0</xdr:rowOff>
                  </from>
                  <to>
                    <xdr:col>5</xdr:col>
                    <xdr:colOff>361950</xdr:colOff>
                    <xdr:row>14</xdr:row>
                    <xdr:rowOff>47625</xdr:rowOff>
                  </to>
                </anchor>
              </controlPr>
            </control>
          </mc:Choice>
        </mc:AlternateContent>
        <mc:AlternateContent xmlns:mc="http://schemas.openxmlformats.org/markup-compatibility/2006">
          <mc:Choice Requires="x14">
            <control shapeId="30760" r:id="rId43" name="Check Box 40">
              <controlPr defaultSize="0" autoFill="0" autoLine="0" autoPict="0">
                <anchor moveWithCells="1">
                  <from>
                    <xdr:col>5</xdr:col>
                    <xdr:colOff>104775</xdr:colOff>
                    <xdr:row>14</xdr:row>
                    <xdr:rowOff>0</xdr:rowOff>
                  </from>
                  <to>
                    <xdr:col>5</xdr:col>
                    <xdr:colOff>361950</xdr:colOff>
                    <xdr:row>15</xdr:row>
                    <xdr:rowOff>47625</xdr:rowOff>
                  </to>
                </anchor>
              </controlPr>
            </control>
          </mc:Choice>
        </mc:AlternateContent>
        <mc:AlternateContent xmlns:mc="http://schemas.openxmlformats.org/markup-compatibility/2006">
          <mc:Choice Requires="x14">
            <control shapeId="30761" r:id="rId44" name="Check Box 41">
              <controlPr defaultSize="0" autoFill="0" autoLine="0" autoPict="0">
                <anchor moveWithCells="1">
                  <from>
                    <xdr:col>5</xdr:col>
                    <xdr:colOff>104775</xdr:colOff>
                    <xdr:row>15</xdr:row>
                    <xdr:rowOff>0</xdr:rowOff>
                  </from>
                  <to>
                    <xdr:col>5</xdr:col>
                    <xdr:colOff>361950</xdr:colOff>
                    <xdr:row>16</xdr:row>
                    <xdr:rowOff>47625</xdr:rowOff>
                  </to>
                </anchor>
              </controlPr>
            </control>
          </mc:Choice>
        </mc:AlternateContent>
        <mc:AlternateContent xmlns:mc="http://schemas.openxmlformats.org/markup-compatibility/2006">
          <mc:Choice Requires="x14">
            <control shapeId="30762" r:id="rId45" name="Check Box 42">
              <controlPr defaultSize="0" autoFill="0" autoLine="0" autoPict="0">
                <anchor moveWithCells="1">
                  <from>
                    <xdr:col>5</xdr:col>
                    <xdr:colOff>104775</xdr:colOff>
                    <xdr:row>16</xdr:row>
                    <xdr:rowOff>0</xdr:rowOff>
                  </from>
                  <to>
                    <xdr:col>5</xdr:col>
                    <xdr:colOff>361950</xdr:colOff>
                    <xdr:row>17</xdr:row>
                    <xdr:rowOff>47625</xdr:rowOff>
                  </to>
                </anchor>
              </controlPr>
            </control>
          </mc:Choice>
        </mc:AlternateContent>
        <mc:AlternateContent xmlns:mc="http://schemas.openxmlformats.org/markup-compatibility/2006">
          <mc:Choice Requires="x14">
            <control shapeId="30763" r:id="rId46" name="Check Box 43">
              <controlPr defaultSize="0" autoFill="0" autoLine="0" autoPict="0">
                <anchor moveWithCells="1">
                  <from>
                    <xdr:col>5</xdr:col>
                    <xdr:colOff>104775</xdr:colOff>
                    <xdr:row>17</xdr:row>
                    <xdr:rowOff>0</xdr:rowOff>
                  </from>
                  <to>
                    <xdr:col>5</xdr:col>
                    <xdr:colOff>361950</xdr:colOff>
                    <xdr:row>18</xdr:row>
                    <xdr:rowOff>47625</xdr:rowOff>
                  </to>
                </anchor>
              </controlPr>
            </control>
          </mc:Choice>
        </mc:AlternateContent>
        <mc:AlternateContent xmlns:mc="http://schemas.openxmlformats.org/markup-compatibility/2006">
          <mc:Choice Requires="x14">
            <control shapeId="30764" r:id="rId47" name="Check Box 44">
              <controlPr defaultSize="0" autoFill="0" autoLine="0" autoPict="0">
                <anchor moveWithCells="1">
                  <from>
                    <xdr:col>5</xdr:col>
                    <xdr:colOff>104775</xdr:colOff>
                    <xdr:row>18</xdr:row>
                    <xdr:rowOff>0</xdr:rowOff>
                  </from>
                  <to>
                    <xdr:col>5</xdr:col>
                    <xdr:colOff>361950</xdr:colOff>
                    <xdr:row>19</xdr:row>
                    <xdr:rowOff>47625</xdr:rowOff>
                  </to>
                </anchor>
              </controlPr>
            </control>
          </mc:Choice>
        </mc:AlternateContent>
        <mc:AlternateContent xmlns:mc="http://schemas.openxmlformats.org/markup-compatibility/2006">
          <mc:Choice Requires="x14">
            <control shapeId="30765" r:id="rId48" name="Check Box 45">
              <controlPr defaultSize="0" autoFill="0" autoLine="0" autoPict="0">
                <anchor moveWithCells="1">
                  <from>
                    <xdr:col>5</xdr:col>
                    <xdr:colOff>104775</xdr:colOff>
                    <xdr:row>19</xdr:row>
                    <xdr:rowOff>0</xdr:rowOff>
                  </from>
                  <to>
                    <xdr:col>5</xdr:col>
                    <xdr:colOff>361950</xdr:colOff>
                    <xdr:row>20</xdr:row>
                    <xdr:rowOff>104775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454142-509C-447D-9562-F55A8FE239D3}">
  <sheetPr>
    <tabColor theme="6"/>
  </sheetPr>
  <dimension ref="A1:N27"/>
  <sheetViews>
    <sheetView topLeftCell="B1" zoomScaleNormal="100" workbookViewId="0">
      <selection activeCell="F15" sqref="F15"/>
    </sheetView>
  </sheetViews>
  <sheetFormatPr defaultColWidth="9.140625" defaultRowHeight="15"/>
  <cols>
    <col min="1" max="1" width="13" style="41" customWidth="1"/>
    <col min="2" max="2" width="5" style="41" customWidth="1"/>
    <col min="3" max="3" width="16.5703125" style="41" customWidth="1"/>
    <col min="4" max="8" width="35.7109375" style="41" customWidth="1"/>
    <col min="9" max="9" width="13.7109375" style="41" customWidth="1"/>
    <col min="10" max="10" width="13.140625" style="41" customWidth="1"/>
    <col min="11" max="11" width="6.85546875" style="41" customWidth="1"/>
    <col min="12" max="16384" width="9.140625" style="41"/>
  </cols>
  <sheetData>
    <row r="1" spans="1:14">
      <c r="A1" s="16"/>
      <c r="B1" s="16"/>
      <c r="C1" s="16"/>
      <c r="D1" s="16"/>
      <c r="E1" s="16"/>
      <c r="F1" s="16"/>
      <c r="G1" s="16"/>
      <c r="H1" s="16"/>
      <c r="I1" s="16"/>
      <c r="J1" s="16"/>
      <c r="K1" s="16"/>
      <c r="L1" s="16"/>
      <c r="M1" s="16"/>
      <c r="N1" s="16"/>
    </row>
    <row r="2" spans="1:14" ht="18.75">
      <c r="A2" s="16"/>
      <c r="B2" s="28" t="s">
        <v>90</v>
      </c>
      <c r="C2" s="16"/>
      <c r="D2" s="16"/>
      <c r="E2" s="16"/>
      <c r="F2" s="16"/>
      <c r="G2" s="16"/>
      <c r="H2" s="16"/>
      <c r="I2" s="16"/>
      <c r="J2" s="16"/>
      <c r="K2" s="16"/>
      <c r="L2" s="16"/>
      <c r="M2" s="16"/>
      <c r="N2" s="16"/>
    </row>
    <row r="3" spans="1:14">
      <c r="A3" s="16"/>
      <c r="B3" s="16"/>
      <c r="C3" s="16"/>
      <c r="D3" s="16"/>
      <c r="E3" s="16"/>
      <c r="F3" s="16"/>
      <c r="G3" s="16"/>
      <c r="H3" s="16"/>
      <c r="I3" s="16"/>
      <c r="J3" s="16"/>
      <c r="K3" s="16"/>
      <c r="L3" s="16"/>
      <c r="M3" s="16"/>
      <c r="N3" s="16"/>
    </row>
    <row r="4" spans="1:14" ht="15.75" thickBot="1">
      <c r="A4" s="16"/>
      <c r="B4" s="160"/>
      <c r="C4" s="160" t="s">
        <v>285</v>
      </c>
      <c r="D4" s="160"/>
      <c r="E4" s="160"/>
      <c r="F4" s="160"/>
      <c r="G4" s="160"/>
      <c r="H4" s="160"/>
      <c r="I4" s="160"/>
      <c r="J4" s="160"/>
      <c r="K4" s="160"/>
      <c r="L4" s="16"/>
      <c r="M4" s="16"/>
      <c r="N4" s="16"/>
    </row>
    <row r="5" spans="1:14" ht="24.75" customHeight="1" thickBot="1">
      <c r="A5" s="159"/>
      <c r="B5" s="49"/>
      <c r="C5" s="49"/>
      <c r="D5" s="49"/>
      <c r="E5" s="49"/>
      <c r="F5" s="49"/>
      <c r="G5" s="49"/>
      <c r="H5" s="49"/>
      <c r="I5" s="49"/>
      <c r="J5" s="49"/>
      <c r="K5" s="105"/>
      <c r="L5" s="16"/>
      <c r="M5" s="16"/>
      <c r="N5" s="16"/>
    </row>
    <row r="6" spans="1:14" ht="17.25" customHeight="1" thickTop="1" thickBot="1">
      <c r="A6" s="159"/>
      <c r="B6" s="49"/>
      <c r="C6" s="119"/>
      <c r="D6" s="121" t="s">
        <v>286</v>
      </c>
      <c r="E6" s="121" t="s">
        <v>287</v>
      </c>
      <c r="F6" s="121" t="s">
        <v>288</v>
      </c>
      <c r="G6" s="121" t="s">
        <v>289</v>
      </c>
      <c r="H6" s="121" t="s">
        <v>290</v>
      </c>
      <c r="I6" s="735" t="s">
        <v>291</v>
      </c>
      <c r="J6" s="737" t="s">
        <v>292</v>
      </c>
      <c r="K6" s="108"/>
      <c r="L6" s="16"/>
      <c r="M6" s="16"/>
      <c r="N6" s="16"/>
    </row>
    <row r="7" spans="1:14" ht="16.5" thickTop="1" thickBot="1">
      <c r="A7" s="159"/>
      <c r="B7" s="49"/>
      <c r="C7" s="120"/>
      <c r="D7" s="72" t="s">
        <v>293</v>
      </c>
      <c r="E7" s="73" t="s">
        <v>294</v>
      </c>
      <c r="F7" s="74" t="s">
        <v>295</v>
      </c>
      <c r="G7" s="73" t="s">
        <v>296</v>
      </c>
      <c r="H7" s="73" t="s">
        <v>297</v>
      </c>
      <c r="I7" s="736"/>
      <c r="J7" s="738"/>
      <c r="K7" s="108"/>
      <c r="L7" s="16"/>
      <c r="M7" s="16"/>
      <c r="N7" s="16"/>
    </row>
    <row r="8" spans="1:14" ht="37.5" customHeight="1" thickTop="1" thickBot="1">
      <c r="A8" s="159"/>
      <c r="B8" s="158"/>
      <c r="C8" s="144" t="s">
        <v>298</v>
      </c>
      <c r="D8" s="145" t="s">
        <v>299</v>
      </c>
      <c r="E8" s="146" t="s">
        <v>300</v>
      </c>
      <c r="F8" s="146" t="s">
        <v>301</v>
      </c>
      <c r="G8" s="146" t="s">
        <v>302</v>
      </c>
      <c r="H8" s="146" t="s">
        <v>303</v>
      </c>
      <c r="I8" s="163"/>
      <c r="J8" s="163"/>
      <c r="K8" s="108"/>
      <c r="L8" s="16"/>
      <c r="M8" s="16"/>
      <c r="N8" s="16"/>
    </row>
    <row r="9" spans="1:14" ht="44.25" customHeight="1" thickTop="1">
      <c r="A9" s="159"/>
      <c r="B9" s="158"/>
      <c r="C9" s="733" t="s">
        <v>304</v>
      </c>
      <c r="D9" s="147" t="s">
        <v>305</v>
      </c>
      <c r="E9" s="148" t="s">
        <v>306</v>
      </c>
      <c r="F9" s="148" t="s">
        <v>307</v>
      </c>
      <c r="G9" s="148" t="s">
        <v>308</v>
      </c>
      <c r="H9" s="148" t="s">
        <v>309</v>
      </c>
      <c r="I9" s="739"/>
      <c r="J9" s="739"/>
      <c r="K9" s="108"/>
      <c r="L9" s="16"/>
      <c r="M9" s="16"/>
      <c r="N9" s="16"/>
    </row>
    <row r="10" spans="1:14" ht="15.75" customHeight="1" thickBot="1">
      <c r="A10" s="159"/>
      <c r="B10" s="158"/>
      <c r="C10" s="734"/>
      <c r="D10" s="149" t="s">
        <v>310</v>
      </c>
      <c r="E10" s="150" t="s">
        <v>311</v>
      </c>
      <c r="F10" s="150" t="s">
        <v>312</v>
      </c>
      <c r="G10" s="150" t="s">
        <v>313</v>
      </c>
      <c r="H10" s="150" t="s">
        <v>314</v>
      </c>
      <c r="I10" s="740"/>
      <c r="J10" s="740"/>
      <c r="K10" s="108"/>
      <c r="L10" s="16"/>
      <c r="M10" s="161"/>
      <c r="N10" s="16"/>
    </row>
    <row r="11" spans="1:14" ht="78" customHeight="1" thickTop="1">
      <c r="A11" s="159"/>
      <c r="B11" s="158"/>
      <c r="C11" s="733" t="s">
        <v>315</v>
      </c>
      <c r="D11" s="147" t="s">
        <v>316</v>
      </c>
      <c r="E11" s="148" t="s">
        <v>317</v>
      </c>
      <c r="F11" s="148" t="s">
        <v>318</v>
      </c>
      <c r="G11" s="148" t="s">
        <v>319</v>
      </c>
      <c r="H11" s="148" t="s">
        <v>320</v>
      </c>
      <c r="I11" s="739"/>
      <c r="J11" s="739"/>
      <c r="K11" s="108"/>
      <c r="L11" s="16"/>
      <c r="M11" s="161"/>
      <c r="N11" s="16"/>
    </row>
    <row r="12" spans="1:14" ht="23.25" customHeight="1" thickBot="1">
      <c r="A12" s="159"/>
      <c r="B12" s="158"/>
      <c r="C12" s="734"/>
      <c r="D12" s="151" t="s">
        <v>310</v>
      </c>
      <c r="E12" s="150" t="s">
        <v>311</v>
      </c>
      <c r="F12" s="150" t="s">
        <v>312</v>
      </c>
      <c r="G12" s="150" t="s">
        <v>313</v>
      </c>
      <c r="H12" s="150" t="s">
        <v>314</v>
      </c>
      <c r="I12" s="740"/>
      <c r="J12" s="740"/>
      <c r="K12" s="108"/>
      <c r="L12" s="16"/>
      <c r="M12" s="161"/>
      <c r="N12" s="16"/>
    </row>
    <row r="13" spans="1:14" ht="114.75" customHeight="1" thickTop="1" thickBot="1">
      <c r="A13" s="159"/>
      <c r="B13" s="158"/>
      <c r="C13" s="152" t="s">
        <v>321</v>
      </c>
      <c r="D13" s="153" t="s">
        <v>322</v>
      </c>
      <c r="E13" s="153" t="s">
        <v>323</v>
      </c>
      <c r="F13" s="153" t="s">
        <v>324</v>
      </c>
      <c r="G13" s="154" t="s">
        <v>325</v>
      </c>
      <c r="H13" s="154" t="s">
        <v>326</v>
      </c>
      <c r="I13" s="164"/>
      <c r="J13" s="164"/>
      <c r="K13" s="108"/>
      <c r="L13" s="16"/>
      <c r="M13" s="16"/>
      <c r="N13" s="16"/>
    </row>
    <row r="14" spans="1:14" ht="95.25" customHeight="1" thickTop="1" thickBot="1">
      <c r="A14" s="159"/>
      <c r="B14" s="158"/>
      <c r="C14" s="155" t="s">
        <v>327</v>
      </c>
      <c r="D14" s="156" t="s">
        <v>328</v>
      </c>
      <c r="E14" s="156" t="s">
        <v>329</v>
      </c>
      <c r="F14" s="156" t="s">
        <v>330</v>
      </c>
      <c r="G14" s="157" t="s">
        <v>331</v>
      </c>
      <c r="H14" s="157" t="s">
        <v>332</v>
      </c>
      <c r="I14" s="164"/>
      <c r="J14" s="164"/>
      <c r="K14" s="108"/>
      <c r="L14" s="16"/>
      <c r="M14" s="16"/>
      <c r="N14" s="16"/>
    </row>
    <row r="15" spans="1:14" ht="66.75" customHeight="1" thickTop="1" thickBot="1">
      <c r="A15" s="159"/>
      <c r="B15" s="158"/>
      <c r="C15" s="155" t="s">
        <v>333</v>
      </c>
      <c r="D15" s="149" t="s">
        <v>334</v>
      </c>
      <c r="E15" s="156" t="s">
        <v>335</v>
      </c>
      <c r="F15" s="156" t="s">
        <v>336</v>
      </c>
      <c r="G15" s="156" t="s">
        <v>337</v>
      </c>
      <c r="H15" s="156" t="s">
        <v>338</v>
      </c>
      <c r="I15" s="163"/>
      <c r="J15" s="163"/>
      <c r="K15" s="108"/>
      <c r="L15" s="16"/>
      <c r="M15" s="16"/>
      <c r="N15" s="16"/>
    </row>
    <row r="16" spans="1:14" ht="16.5" thickTop="1" thickBot="1">
      <c r="A16" s="159"/>
      <c r="B16" s="107"/>
      <c r="C16" s="162"/>
      <c r="D16" s="110"/>
      <c r="E16" s="110"/>
      <c r="F16" s="110"/>
      <c r="G16" s="110"/>
      <c r="H16" s="110"/>
      <c r="I16" s="110"/>
      <c r="J16" s="110"/>
      <c r="K16" s="109"/>
      <c r="L16" s="16"/>
      <c r="M16" s="16"/>
      <c r="N16" s="16"/>
    </row>
    <row r="17" spans="1:14">
      <c r="A17" s="16"/>
      <c r="B17" s="16"/>
      <c r="C17" s="16"/>
      <c r="D17" s="16"/>
      <c r="E17" s="16"/>
      <c r="F17" s="16"/>
      <c r="G17" s="16"/>
      <c r="H17" s="16"/>
      <c r="I17" s="16"/>
      <c r="J17" s="16"/>
      <c r="K17" s="16"/>
      <c r="L17" s="16"/>
      <c r="M17" s="16"/>
      <c r="N17" s="16"/>
    </row>
    <row r="18" spans="1:14">
      <c r="A18" s="16"/>
      <c r="B18" s="16"/>
      <c r="C18" s="16"/>
      <c r="D18" s="16"/>
      <c r="E18" s="16"/>
      <c r="F18" s="16"/>
      <c r="G18" s="16"/>
      <c r="H18" s="16"/>
      <c r="I18" s="16"/>
      <c r="J18" s="16"/>
      <c r="K18" s="16"/>
      <c r="L18" s="16"/>
      <c r="M18" s="16"/>
      <c r="N18" s="16"/>
    </row>
    <row r="19" spans="1:14">
      <c r="A19" s="16"/>
      <c r="B19" s="16"/>
      <c r="C19" s="16"/>
      <c r="D19" s="16"/>
      <c r="E19" s="16"/>
      <c r="F19" s="16"/>
      <c r="G19" s="16"/>
      <c r="H19" s="16"/>
      <c r="I19" s="16"/>
      <c r="J19" s="16"/>
      <c r="K19" s="16"/>
      <c r="L19" s="16"/>
      <c r="M19" s="16"/>
      <c r="N19" s="16"/>
    </row>
    <row r="20" spans="1:14">
      <c r="A20" s="16"/>
      <c r="B20" s="16"/>
      <c r="C20" s="16"/>
      <c r="D20" s="16"/>
      <c r="E20" s="16"/>
      <c r="F20" s="16"/>
      <c r="G20" s="16"/>
      <c r="H20" s="16"/>
      <c r="I20" s="16"/>
      <c r="J20" s="16"/>
      <c r="K20" s="16"/>
      <c r="L20" s="16"/>
      <c r="M20" s="16"/>
      <c r="N20" s="16"/>
    </row>
    <row r="21" spans="1:14">
      <c r="A21" s="16"/>
      <c r="B21" s="16"/>
      <c r="C21" s="16"/>
      <c r="D21" s="16"/>
      <c r="E21" s="16"/>
      <c r="F21" s="16"/>
      <c r="G21" s="16"/>
      <c r="H21" s="16"/>
      <c r="I21" s="16"/>
      <c r="J21" s="16"/>
      <c r="K21" s="16"/>
      <c r="L21" s="16"/>
      <c r="M21" s="16"/>
      <c r="N21" s="16"/>
    </row>
    <row r="22" spans="1:14">
      <c r="A22" s="16"/>
      <c r="B22" s="16"/>
      <c r="C22" s="16"/>
      <c r="D22" s="16"/>
      <c r="E22" s="16"/>
      <c r="F22" s="16"/>
      <c r="G22" s="16"/>
      <c r="H22" s="16"/>
      <c r="I22" s="16"/>
      <c r="J22" s="16"/>
      <c r="K22" s="16"/>
      <c r="L22" s="16"/>
      <c r="M22" s="16"/>
      <c r="N22" s="16"/>
    </row>
    <row r="23" spans="1:14">
      <c r="A23" s="16"/>
      <c r="B23" s="16"/>
      <c r="C23" s="16"/>
      <c r="D23" s="16"/>
      <c r="E23" s="16"/>
      <c r="F23" s="16"/>
      <c r="G23" s="16"/>
      <c r="H23" s="16"/>
      <c r="I23" s="16"/>
      <c r="J23" s="16"/>
      <c r="K23" s="16"/>
      <c r="L23" s="16"/>
      <c r="M23" s="16"/>
      <c r="N23" s="16"/>
    </row>
    <row r="24" spans="1:14">
      <c r="A24" s="16"/>
      <c r="B24" s="16"/>
      <c r="C24" s="16"/>
      <c r="D24" s="16"/>
      <c r="E24" s="16"/>
      <c r="F24" s="16"/>
      <c r="G24" s="16"/>
      <c r="H24" s="16"/>
      <c r="I24" s="16"/>
      <c r="J24" s="16"/>
      <c r="K24" s="16"/>
      <c r="L24" s="16"/>
      <c r="M24" s="16"/>
      <c r="N24" s="16"/>
    </row>
    <row r="25" spans="1:14">
      <c r="A25" s="16"/>
      <c r="B25" s="16"/>
      <c r="C25" s="16"/>
      <c r="D25" s="16"/>
      <c r="E25" s="16"/>
      <c r="F25" s="16"/>
      <c r="G25" s="16"/>
      <c r="H25" s="16"/>
      <c r="I25" s="16"/>
      <c r="J25" s="16"/>
      <c r="K25" s="16"/>
      <c r="L25" s="16"/>
      <c r="M25" s="16"/>
      <c r="N25" s="16"/>
    </row>
    <row r="26" spans="1:14">
      <c r="A26" s="16"/>
      <c r="B26" s="16"/>
      <c r="C26" s="16"/>
      <c r="D26" s="16"/>
      <c r="E26" s="16"/>
      <c r="F26" s="16"/>
      <c r="G26" s="16"/>
      <c r="H26" s="16"/>
      <c r="I26" s="16"/>
      <c r="J26" s="16"/>
      <c r="K26" s="16"/>
      <c r="L26" s="16"/>
      <c r="M26" s="16"/>
      <c r="N26" s="16"/>
    </row>
    <row r="27" spans="1:14">
      <c r="A27" s="16"/>
      <c r="B27" s="16"/>
      <c r="C27" s="16"/>
      <c r="D27" s="16"/>
      <c r="E27" s="16"/>
      <c r="F27" s="16"/>
      <c r="G27" s="16"/>
      <c r="H27" s="16"/>
      <c r="I27" s="16"/>
      <c r="J27" s="16"/>
      <c r="K27" s="16"/>
      <c r="L27" s="16"/>
      <c r="M27" s="16"/>
      <c r="N27" s="16"/>
    </row>
  </sheetData>
  <sheetProtection algorithmName="SHA-512" hashValue="rah7BOvyQLArOe1NA1INm87WCzk+UH1YAFbx06Tpo2rqXww9S084Y/YYyMUiJ0pWTmXr6Yem9VcHyofq8P8OcA==" saltValue="PrtuDBnJuosg7EhmLsA6xg==" spinCount="100000" sheet="1" objects="1" scenarios="1"/>
  <mergeCells count="8">
    <mergeCell ref="C11:C12"/>
    <mergeCell ref="C9:C10"/>
    <mergeCell ref="I6:I7"/>
    <mergeCell ref="J6:J7"/>
    <mergeCell ref="J9:J10"/>
    <mergeCell ref="I9:I10"/>
    <mergeCell ref="I11:I12"/>
    <mergeCell ref="J11:J12"/>
  </mergeCells>
  <conditionalFormatting sqref="I8:J11 J13 I13:I15">
    <cfRule type="cellIs" dxfId="17" priority="32" operator="equal">
      <formula>$H$6</formula>
    </cfRule>
    <cfRule type="cellIs" dxfId="16" priority="33" operator="equal">
      <formula>$G$6</formula>
    </cfRule>
    <cfRule type="cellIs" dxfId="15" priority="34" operator="equal">
      <formula>$F$6</formula>
    </cfRule>
    <cfRule type="cellIs" dxfId="14" priority="35" operator="equal">
      <formula>$E$6</formula>
    </cfRule>
    <cfRule type="cellIs" dxfId="13" priority="36" operator="equal">
      <formula>$D$6</formula>
    </cfRule>
  </conditionalFormatting>
  <conditionalFormatting sqref="J14">
    <cfRule type="cellIs" dxfId="12" priority="12" operator="equal">
      <formula>$H$6</formula>
    </cfRule>
    <cfRule type="cellIs" dxfId="11" priority="13" operator="equal">
      <formula>$G$6</formula>
    </cfRule>
    <cfRule type="cellIs" dxfId="10" priority="14" operator="equal">
      <formula>$F$6</formula>
    </cfRule>
    <cfRule type="cellIs" dxfId="9" priority="15" operator="equal">
      <formula>$E$6</formula>
    </cfRule>
    <cfRule type="cellIs" dxfId="8" priority="16" operator="equal">
      <formula>$D$6</formula>
    </cfRule>
  </conditionalFormatting>
  <conditionalFormatting sqref="J15">
    <cfRule type="cellIs" dxfId="7" priority="2" operator="equal">
      <formula>$H$6</formula>
    </cfRule>
    <cfRule type="cellIs" dxfId="6" priority="3" operator="equal">
      <formula>$G$6</formula>
    </cfRule>
    <cfRule type="cellIs" dxfId="5" priority="4" operator="equal">
      <formula>$F$6</formula>
    </cfRule>
    <cfRule type="cellIs" dxfId="4" priority="5" operator="equal">
      <formula>$E$6</formula>
    </cfRule>
    <cfRule type="cellIs" dxfId="3" priority="6" operator="equal">
      <formula>$D$6</formula>
    </cfRule>
  </conditionalFormatting>
  <conditionalFormatting sqref="I8:J15">
    <cfRule type="cellIs" dxfId="2" priority="1" operator="equal">
      <formula>"N/A"</formula>
    </cfRule>
  </conditionalFormatting>
  <pageMargins left="0.7" right="0.7" top="0.75" bottom="0.75" header="0.3" footer="0.3"/>
  <pageSetup paperSize="9" orientation="portrait" horizontalDpi="4294967293" verticalDpi="0"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FCA72C20-AE66-4AE8-A15C-C4E9F80DDB36}">
          <x14:formula1>
            <xm:f>Lists!$L$16:$L$21</xm:f>
          </x14:formula1>
          <xm:sqref>I8:J15</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F674AA-AB36-452A-89AE-552659805FAB}">
  <sheetPr>
    <tabColor theme="5"/>
  </sheetPr>
  <dimension ref="A1:T78"/>
  <sheetViews>
    <sheetView topLeftCell="A20" zoomScaleNormal="100" workbookViewId="0">
      <selection activeCell="P1" sqref="P1"/>
    </sheetView>
  </sheetViews>
  <sheetFormatPr defaultColWidth="9.140625" defaultRowHeight="15"/>
  <cols>
    <col min="1" max="1" width="9.140625" style="41"/>
    <col min="2" max="2" width="14.28515625" style="41" customWidth="1"/>
    <col min="3" max="3" width="29.28515625" style="41" customWidth="1"/>
    <col min="4" max="4" width="24.85546875" style="41" customWidth="1"/>
    <col min="5" max="6" width="17.140625" style="41" customWidth="1"/>
    <col min="7" max="7" width="29" style="41" customWidth="1"/>
    <col min="8" max="8" width="24.42578125" style="41" customWidth="1"/>
    <col min="9" max="9" width="15.42578125" style="41" customWidth="1"/>
    <col min="10" max="16384" width="9.140625" style="41"/>
  </cols>
  <sheetData>
    <row r="1" spans="1:19" ht="15.75" thickTop="1">
      <c r="A1" s="5"/>
      <c r="B1" s="6"/>
      <c r="C1" s="6"/>
      <c r="D1" s="6"/>
      <c r="E1" s="6"/>
      <c r="F1" s="6"/>
      <c r="G1" s="6"/>
      <c r="H1" s="6"/>
      <c r="I1" s="6"/>
      <c r="J1" s="6"/>
      <c r="K1" s="6"/>
      <c r="L1" s="6"/>
      <c r="M1" s="6"/>
      <c r="N1" s="6"/>
      <c r="O1" s="6"/>
      <c r="P1" s="6"/>
      <c r="Q1" s="6"/>
      <c r="R1" s="6"/>
      <c r="S1" s="7"/>
    </row>
    <row r="2" spans="1:19">
      <c r="A2" s="8"/>
      <c r="B2" s="9"/>
      <c r="C2" s="9"/>
      <c r="D2" s="9"/>
      <c r="E2" s="9"/>
      <c r="F2" s="9"/>
      <c r="G2" s="9"/>
      <c r="H2" s="9"/>
      <c r="I2" s="9"/>
      <c r="J2" s="9"/>
      <c r="K2" s="9"/>
      <c r="L2" s="9"/>
      <c r="M2" s="9"/>
      <c r="N2" s="9"/>
      <c r="O2" s="9"/>
      <c r="P2" s="9"/>
      <c r="Q2" s="9"/>
      <c r="R2" s="9"/>
      <c r="S2" s="10"/>
    </row>
    <row r="3" spans="1:19" ht="18.75">
      <c r="A3" s="8"/>
      <c r="B3" s="9"/>
      <c r="C3" s="563" t="s">
        <v>92</v>
      </c>
      <c r="D3" s="9"/>
      <c r="E3" s="9"/>
      <c r="F3" s="9"/>
      <c r="G3" s="9"/>
      <c r="H3" s="9"/>
      <c r="I3" s="9"/>
      <c r="J3" s="9"/>
      <c r="K3" s="9"/>
      <c r="L3" s="9"/>
      <c r="M3" s="9"/>
      <c r="N3" s="9"/>
      <c r="O3" s="9"/>
      <c r="P3" s="9"/>
      <c r="Q3" s="9"/>
      <c r="R3" s="9"/>
      <c r="S3" s="10"/>
    </row>
    <row r="4" spans="1:19" ht="19.5" thickBot="1">
      <c r="A4" s="37"/>
      <c r="B4" s="9"/>
      <c r="C4" s="562" t="s">
        <v>339</v>
      </c>
      <c r="D4" s="52"/>
      <c r="E4" s="52"/>
      <c r="F4" s="52"/>
      <c r="G4" s="52"/>
      <c r="H4" s="52"/>
      <c r="I4" s="9"/>
      <c r="J4" s="9"/>
      <c r="K4" s="9"/>
      <c r="L4" s="9"/>
      <c r="M4" s="9"/>
      <c r="N4" s="9"/>
      <c r="O4" s="9"/>
      <c r="P4" s="9"/>
      <c r="Q4" s="9"/>
      <c r="R4" s="9"/>
      <c r="S4" s="10"/>
    </row>
    <row r="5" spans="1:19" ht="27.75" customHeight="1" thickTop="1" thickBot="1">
      <c r="A5" s="8"/>
      <c r="B5" s="9"/>
      <c r="C5" s="741" t="s">
        <v>340</v>
      </c>
      <c r="D5" s="742"/>
      <c r="E5" s="742"/>
      <c r="F5" s="742"/>
      <c r="G5" s="742"/>
      <c r="H5" s="743"/>
      <c r="I5" s="9"/>
      <c r="J5" s="9"/>
      <c r="K5" s="9"/>
      <c r="L5" s="9"/>
      <c r="M5" s="9"/>
      <c r="N5" s="9"/>
      <c r="O5" s="9"/>
      <c r="P5" s="9"/>
      <c r="Q5" s="9"/>
      <c r="R5" s="9"/>
      <c r="S5" s="10"/>
    </row>
    <row r="6" spans="1:19" ht="20.100000000000001" customHeight="1" thickTop="1">
      <c r="A6" s="8"/>
      <c r="B6" s="9"/>
      <c r="C6" s="9"/>
      <c r="D6" s="9"/>
      <c r="E6" s="9"/>
      <c r="F6" s="9"/>
      <c r="G6" s="9"/>
      <c r="H6" s="9"/>
      <c r="I6" s="9"/>
      <c r="J6" s="9"/>
      <c r="K6" s="9"/>
      <c r="L6" s="9"/>
      <c r="M6" s="9"/>
      <c r="N6" s="9"/>
      <c r="O6" s="9"/>
      <c r="P6" s="9"/>
      <c r="Q6" s="9"/>
      <c r="R6" s="9"/>
      <c r="S6" s="10"/>
    </row>
    <row r="7" spans="1:19" ht="20.100000000000001" customHeight="1" thickBot="1">
      <c r="A7" s="8"/>
      <c r="B7" s="9"/>
      <c r="C7" s="52"/>
      <c r="D7" s="52"/>
      <c r="E7" s="52"/>
      <c r="F7" s="52"/>
      <c r="G7" s="52"/>
      <c r="H7" s="9"/>
      <c r="I7" s="9"/>
      <c r="J7" s="9"/>
      <c r="K7" s="9"/>
      <c r="L7" s="9"/>
      <c r="M7" s="9"/>
      <c r="N7" s="9"/>
      <c r="O7" s="9"/>
      <c r="P7" s="9"/>
      <c r="Q7" s="9"/>
      <c r="R7" s="9"/>
      <c r="S7" s="10"/>
    </row>
    <row r="8" spans="1:19" s="81" customFormat="1" ht="38.25" customHeight="1" thickTop="1" thickBot="1">
      <c r="A8" s="186"/>
      <c r="B8" s="188"/>
      <c r="C8" s="100" t="s">
        <v>204</v>
      </c>
      <c r="D8" s="98" t="s">
        <v>341</v>
      </c>
      <c r="E8" s="98" t="s">
        <v>342</v>
      </c>
      <c r="F8" s="98" t="s">
        <v>343</v>
      </c>
      <c r="G8" s="97" t="s">
        <v>344</v>
      </c>
      <c r="H8" s="187"/>
      <c r="I8" s="187"/>
      <c r="J8" s="187"/>
      <c r="K8" s="187"/>
      <c r="L8" s="187"/>
      <c r="M8" s="187"/>
      <c r="N8" s="187"/>
      <c r="O8" s="187"/>
      <c r="P8" s="187"/>
      <c r="Q8" s="187"/>
      <c r="R8" s="187"/>
      <c r="S8" s="189"/>
    </row>
    <row r="9" spans="1:19" ht="16.5" thickTop="1" thickBot="1">
      <c r="A9" s="8"/>
      <c r="B9" s="9"/>
      <c r="C9" s="517"/>
      <c r="D9" s="518"/>
      <c r="E9" s="519"/>
      <c r="F9" s="519"/>
      <c r="G9" s="218" t="str">
        <f>IF(D9="","",VLOOKUP(E9,Lists!$B$2:$C$14,2,FALSE)*'Total savings'!D9)</f>
        <v/>
      </c>
      <c r="H9" s="9"/>
      <c r="I9" s="9"/>
      <c r="J9" s="9"/>
      <c r="K9" s="9"/>
      <c r="L9" s="9"/>
      <c r="M9" s="9"/>
      <c r="N9" s="9"/>
      <c r="O9" s="9"/>
      <c r="P9" s="9"/>
      <c r="Q9" s="9"/>
      <c r="R9" s="9"/>
      <c r="S9" s="10"/>
    </row>
    <row r="10" spans="1:19" ht="16.5" thickTop="1" thickBot="1">
      <c r="A10" s="8"/>
      <c r="B10" s="9"/>
      <c r="C10" s="517"/>
      <c r="D10" s="518"/>
      <c r="E10" s="519"/>
      <c r="F10" s="519"/>
      <c r="G10" s="218" t="str">
        <f>IF(D10="","",VLOOKUP(E10,Lists!$B$2:$C$14,2,FALSE)*'Total savings'!D10)</f>
        <v/>
      </c>
      <c r="H10" s="9"/>
      <c r="I10" s="9"/>
      <c r="J10" s="9"/>
      <c r="K10" s="9"/>
      <c r="L10" s="9"/>
      <c r="M10" s="9"/>
      <c r="N10" s="9"/>
      <c r="O10" s="9"/>
      <c r="P10" s="9"/>
      <c r="Q10" s="9"/>
      <c r="R10" s="9"/>
      <c r="S10" s="10"/>
    </row>
    <row r="11" spans="1:19" ht="16.5" thickTop="1" thickBot="1">
      <c r="A11" s="8"/>
      <c r="B11" s="9"/>
      <c r="C11" s="517"/>
      <c r="D11" s="518"/>
      <c r="E11" s="519"/>
      <c r="F11" s="519"/>
      <c r="G11" s="218" t="str">
        <f>IF(D11="","",VLOOKUP(E11,Lists!$B$2:$C$14,2,FALSE)*'Total savings'!D11)</f>
        <v/>
      </c>
      <c r="H11" s="9"/>
      <c r="I11" s="9"/>
      <c r="J11" s="9"/>
      <c r="K11" s="9"/>
      <c r="L11" s="9"/>
      <c r="M11" s="9"/>
      <c r="N11" s="9"/>
      <c r="O11" s="9"/>
      <c r="P11" s="9"/>
      <c r="Q11" s="9"/>
      <c r="R11" s="9"/>
      <c r="S11" s="10"/>
    </row>
    <row r="12" spans="1:19" ht="16.5" thickTop="1" thickBot="1">
      <c r="A12" s="8"/>
      <c r="B12" s="9"/>
      <c r="C12" s="517"/>
      <c r="D12" s="518"/>
      <c r="E12" s="519"/>
      <c r="F12" s="519"/>
      <c r="G12" s="218" t="str">
        <f>IF(D12="","",VLOOKUP(E12,Lists!$B$2:$C$14,2,FALSE)*'Total savings'!D12)</f>
        <v/>
      </c>
      <c r="H12" s="9"/>
      <c r="I12" s="9"/>
      <c r="J12" s="9"/>
      <c r="K12" s="9"/>
      <c r="L12" s="9"/>
      <c r="M12" s="9"/>
      <c r="N12" s="9"/>
      <c r="O12" s="9"/>
      <c r="P12" s="9"/>
      <c r="Q12" s="9"/>
      <c r="R12" s="9"/>
      <c r="S12" s="10"/>
    </row>
    <row r="13" spans="1:19" ht="16.5" thickTop="1" thickBot="1">
      <c r="A13" s="8"/>
      <c r="B13" s="9"/>
      <c r="C13" s="517"/>
      <c r="D13" s="518"/>
      <c r="E13" s="519"/>
      <c r="F13" s="519"/>
      <c r="G13" s="218" t="str">
        <f>IF(D13="","",VLOOKUP(E13,Lists!$B$2:$C$14,2,FALSE)*'Total savings'!D13)</f>
        <v/>
      </c>
      <c r="H13" s="9"/>
      <c r="I13" s="9"/>
      <c r="J13" s="9"/>
      <c r="K13" s="9"/>
      <c r="L13" s="9"/>
      <c r="M13" s="9"/>
      <c r="N13" s="9"/>
      <c r="O13" s="9"/>
      <c r="P13" s="9"/>
      <c r="Q13" s="9"/>
      <c r="R13" s="9"/>
      <c r="S13" s="10"/>
    </row>
    <row r="14" spans="1:19" ht="16.5" thickTop="1" thickBot="1">
      <c r="A14" s="8"/>
      <c r="B14" s="9"/>
      <c r="C14" s="517"/>
      <c r="D14" s="518"/>
      <c r="E14" s="519"/>
      <c r="F14" s="519"/>
      <c r="G14" s="218" t="str">
        <f>IF(D14="","",VLOOKUP(E14,Lists!$B$2:$C$14,2,FALSE)*'Total savings'!D14)</f>
        <v/>
      </c>
      <c r="H14" s="9"/>
      <c r="I14" s="9"/>
      <c r="J14" s="9"/>
      <c r="K14" s="9"/>
      <c r="L14" s="9"/>
      <c r="M14" s="9"/>
      <c r="N14" s="9"/>
      <c r="O14" s="9"/>
      <c r="P14" s="9"/>
      <c r="Q14" s="9"/>
      <c r="R14" s="9"/>
      <c r="S14" s="10"/>
    </row>
    <row r="15" spans="1:19" ht="16.5" thickTop="1" thickBot="1">
      <c r="A15" s="8"/>
      <c r="B15" s="9"/>
      <c r="C15" s="517"/>
      <c r="D15" s="518"/>
      <c r="E15" s="519"/>
      <c r="F15" s="519"/>
      <c r="G15" s="218" t="str">
        <f>IF(D15="","",VLOOKUP(E15,Lists!$B$2:$C$14,2,FALSE)*'Total savings'!D15)</f>
        <v/>
      </c>
      <c r="H15" s="9"/>
      <c r="I15" s="9"/>
      <c r="J15" s="9"/>
      <c r="K15" s="9"/>
      <c r="L15" s="9"/>
      <c r="M15" s="9"/>
      <c r="N15" s="9"/>
      <c r="O15" s="9"/>
      <c r="P15" s="9"/>
      <c r="Q15" s="9"/>
      <c r="R15" s="9"/>
      <c r="S15" s="10"/>
    </row>
    <row r="16" spans="1:19" ht="16.5" thickTop="1" thickBot="1">
      <c r="A16" s="8"/>
      <c r="B16" s="9"/>
      <c r="C16" s="517"/>
      <c r="D16" s="518"/>
      <c r="E16" s="519"/>
      <c r="F16" s="519"/>
      <c r="G16" s="218" t="str">
        <f>IF(D16="","",VLOOKUP(E16,Lists!$B$2:$C$14,2,FALSE)*'Total savings'!D16)</f>
        <v/>
      </c>
      <c r="H16" s="9"/>
      <c r="I16" s="9"/>
      <c r="J16" s="9"/>
      <c r="K16" s="9"/>
      <c r="L16" s="9"/>
      <c r="M16" s="9"/>
      <c r="N16" s="9"/>
      <c r="O16" s="9"/>
      <c r="P16" s="9"/>
      <c r="Q16" s="9"/>
      <c r="R16" s="9"/>
      <c r="S16" s="10"/>
    </row>
    <row r="17" spans="1:20" ht="16.5" thickTop="1" thickBot="1">
      <c r="A17" s="8"/>
      <c r="B17" s="9"/>
      <c r="C17" s="517"/>
      <c r="D17" s="518"/>
      <c r="E17" s="519"/>
      <c r="F17" s="519"/>
      <c r="G17" s="218" t="str">
        <f>IF(D17="","",VLOOKUP(E17,Lists!$B$2:$C$14,2,FALSE)*'Total savings'!D17)</f>
        <v/>
      </c>
      <c r="H17" s="9"/>
      <c r="I17" s="9"/>
      <c r="J17" s="9"/>
      <c r="K17" s="9"/>
      <c r="L17" s="9"/>
      <c r="M17" s="9"/>
      <c r="N17" s="9"/>
      <c r="O17" s="9"/>
      <c r="P17" s="9"/>
      <c r="Q17" s="9"/>
      <c r="R17" s="9"/>
      <c r="S17" s="10"/>
    </row>
    <row r="18" spans="1:20" ht="16.5" thickTop="1" thickBot="1">
      <c r="A18" s="8"/>
      <c r="B18" s="9"/>
      <c r="C18" s="517"/>
      <c r="D18" s="518"/>
      <c r="E18" s="519"/>
      <c r="F18" s="519"/>
      <c r="G18" s="218" t="str">
        <f>IF(D18="","",VLOOKUP(E18,Lists!$B$2:$C$14,2,FALSE)*'Total savings'!D18)</f>
        <v/>
      </c>
      <c r="H18" s="9"/>
      <c r="I18" s="9"/>
      <c r="J18" s="9"/>
      <c r="K18" s="9"/>
      <c r="L18" s="9"/>
      <c r="M18" s="9"/>
      <c r="N18" s="9"/>
      <c r="O18" s="9"/>
      <c r="P18" s="9"/>
      <c r="Q18" s="9"/>
      <c r="R18" s="9"/>
      <c r="S18" s="10"/>
    </row>
    <row r="19" spans="1:20" ht="20.25" thickTop="1" thickBot="1">
      <c r="A19" s="8"/>
      <c r="B19" s="53"/>
      <c r="C19" s="185" t="s">
        <v>119</v>
      </c>
      <c r="D19" s="383">
        <f>SUM(D9:D18)</f>
        <v>0</v>
      </c>
      <c r="E19" s="54"/>
      <c r="F19" s="54">
        <f>SUM(F9:F18)</f>
        <v>0</v>
      </c>
      <c r="G19" s="174">
        <f>SUM(G9:G18)</f>
        <v>0</v>
      </c>
      <c r="H19" s="9"/>
      <c r="I19" s="9"/>
      <c r="J19" s="9"/>
      <c r="K19" s="9"/>
      <c r="L19" s="9"/>
      <c r="M19" s="9"/>
      <c r="N19" s="9"/>
      <c r="O19" s="9"/>
      <c r="P19" s="9"/>
      <c r="Q19" s="9"/>
      <c r="R19" s="9"/>
      <c r="S19" s="10"/>
    </row>
    <row r="20" spans="1:20" ht="23.25" customHeight="1" thickTop="1" thickBot="1">
      <c r="A20" s="8"/>
      <c r="B20" s="9"/>
      <c r="C20" s="9"/>
      <c r="D20" s="9"/>
      <c r="E20" s="9"/>
      <c r="F20" s="9"/>
      <c r="G20" s="9"/>
      <c r="H20" s="9"/>
      <c r="I20" s="9"/>
      <c r="J20" s="9"/>
      <c r="K20" s="9"/>
      <c r="L20" s="9"/>
      <c r="M20" s="9"/>
      <c r="N20" s="9"/>
      <c r="O20" s="9"/>
      <c r="P20" s="9"/>
      <c r="Q20" s="9"/>
      <c r="R20" s="9"/>
      <c r="S20" s="10"/>
    </row>
    <row r="21" spans="1:20" ht="23.25" customHeight="1" thickTop="1" thickBot="1">
      <c r="A21" s="8"/>
      <c r="B21" s="9"/>
      <c r="C21" s="16"/>
      <c r="D21" s="9"/>
      <c r="E21" s="62" t="s">
        <v>345</v>
      </c>
      <c r="F21" s="180" t="s">
        <v>102</v>
      </c>
      <c r="G21" s="175"/>
      <c r="H21" s="175"/>
      <c r="I21" s="9"/>
      <c r="J21" s="9"/>
      <c r="K21" s="9"/>
      <c r="L21" s="9"/>
      <c r="M21" s="9"/>
      <c r="N21" s="9"/>
      <c r="O21" s="9"/>
      <c r="P21" s="9"/>
      <c r="Q21" s="9"/>
      <c r="R21" s="9"/>
      <c r="S21" s="10"/>
    </row>
    <row r="22" spans="1:20" ht="34.5" customHeight="1" thickTop="1" thickBot="1">
      <c r="A22" s="8"/>
      <c r="B22" s="9"/>
      <c r="C22" s="44"/>
      <c r="D22" s="99" t="s">
        <v>346</v>
      </c>
      <c r="E22" s="181">
        <f>'3. Bills analysis'!F35</f>
        <v>0</v>
      </c>
      <c r="F22" s="182">
        <f>$E$22-$F$19</f>
        <v>0</v>
      </c>
      <c r="G22" s="176"/>
      <c r="H22" s="177"/>
      <c r="I22" s="16"/>
      <c r="J22" s="9"/>
      <c r="K22" s="9"/>
      <c r="L22" s="9"/>
      <c r="M22" s="9"/>
      <c r="N22" s="9"/>
      <c r="O22" s="9"/>
      <c r="P22" s="9"/>
      <c r="Q22" s="9"/>
      <c r="R22" s="9"/>
      <c r="S22" s="10"/>
    </row>
    <row r="23" spans="1:20" ht="16.5" thickTop="1" thickBot="1">
      <c r="A23" s="8"/>
      <c r="B23" s="9"/>
      <c r="C23" s="16"/>
      <c r="D23" s="9"/>
      <c r="E23" s="9"/>
      <c r="F23" s="9"/>
      <c r="G23" s="16"/>
      <c r="H23" s="16"/>
      <c r="I23" s="16"/>
      <c r="J23" s="9"/>
      <c r="K23" s="9"/>
      <c r="L23" s="9"/>
      <c r="M23" s="9"/>
      <c r="N23" s="9"/>
      <c r="O23" s="9"/>
      <c r="P23" s="9"/>
      <c r="Q23" s="9"/>
      <c r="R23" s="9"/>
      <c r="S23" s="10"/>
    </row>
    <row r="24" spans="1:20" ht="33.75" customHeight="1" thickTop="1" thickBot="1">
      <c r="A24" s="8"/>
      <c r="B24" s="9"/>
      <c r="C24" s="44"/>
      <c r="D24" s="99" t="s">
        <v>347</v>
      </c>
      <c r="E24" s="183">
        <f>'4. Energy users'!F21+'4. Energy users'!G37+'4. Energy users'!H50</f>
        <v>0</v>
      </c>
      <c r="F24" s="184">
        <f>$E$24-$G$19</f>
        <v>0</v>
      </c>
      <c r="G24" s="178"/>
      <c r="H24" s="179"/>
      <c r="I24" s="16"/>
      <c r="J24" s="9"/>
      <c r="K24" s="9"/>
      <c r="L24" s="9"/>
      <c r="M24" s="9"/>
      <c r="N24" s="9"/>
      <c r="O24" s="9"/>
      <c r="P24" s="9"/>
      <c r="Q24" s="9"/>
      <c r="R24" s="9"/>
      <c r="S24" s="10"/>
    </row>
    <row r="25" spans="1:20" ht="15.75" thickTop="1">
      <c r="A25" s="8"/>
      <c r="B25" s="9"/>
      <c r="C25" s="16"/>
      <c r="D25" s="9"/>
      <c r="E25" s="9"/>
      <c r="F25" s="9"/>
      <c r="G25" s="16"/>
      <c r="H25" s="16"/>
      <c r="I25" s="16"/>
      <c r="J25" s="9"/>
      <c r="K25" s="9"/>
      <c r="L25" s="9"/>
      <c r="M25" s="9"/>
      <c r="N25" s="9"/>
      <c r="O25" s="9"/>
      <c r="P25" s="9"/>
      <c r="Q25" s="9"/>
      <c r="R25" s="9"/>
      <c r="S25" s="10"/>
    </row>
    <row r="26" spans="1:20">
      <c r="A26" s="8"/>
      <c r="B26" s="9"/>
      <c r="C26" s="9"/>
      <c r="D26" s="9"/>
      <c r="E26" s="9"/>
      <c r="F26" s="9"/>
      <c r="G26" s="9"/>
      <c r="H26" s="9"/>
      <c r="I26" s="9"/>
      <c r="J26" s="9"/>
      <c r="K26" s="9"/>
      <c r="L26" s="9"/>
      <c r="M26" s="9"/>
      <c r="N26" s="9"/>
      <c r="O26" s="9"/>
      <c r="P26" s="9"/>
      <c r="Q26" s="9"/>
      <c r="R26" s="9"/>
      <c r="S26" s="10"/>
    </row>
    <row r="27" spans="1:20">
      <c r="A27" s="8"/>
      <c r="B27" s="9"/>
      <c r="C27" s="9"/>
      <c r="D27" s="9"/>
      <c r="E27" s="9"/>
      <c r="F27" s="9"/>
      <c r="G27" s="9"/>
      <c r="H27" s="9"/>
      <c r="I27" s="9"/>
      <c r="J27" s="9"/>
      <c r="K27" s="9"/>
      <c r="L27" s="9"/>
      <c r="M27" s="9"/>
      <c r="N27" s="9"/>
      <c r="O27" s="9"/>
      <c r="P27" s="9"/>
      <c r="Q27" s="9"/>
      <c r="R27" s="9"/>
      <c r="S27" s="9"/>
      <c r="T27" s="194"/>
    </row>
    <row r="28" spans="1:20">
      <c r="A28" s="8"/>
      <c r="B28" s="9"/>
      <c r="C28" s="9"/>
      <c r="D28" s="9"/>
      <c r="E28" s="9"/>
      <c r="F28" s="9"/>
      <c r="G28" s="9"/>
      <c r="H28" s="9"/>
      <c r="I28" s="9"/>
      <c r="J28" s="9"/>
      <c r="K28" s="9"/>
      <c r="L28" s="9"/>
      <c r="M28" s="9"/>
      <c r="N28" s="9"/>
      <c r="O28" s="9"/>
      <c r="P28" s="9"/>
      <c r="Q28" s="9"/>
      <c r="R28" s="9"/>
      <c r="S28" s="10"/>
    </row>
    <row r="29" spans="1:20">
      <c r="A29" s="8"/>
      <c r="B29" s="9"/>
      <c r="C29" s="9"/>
      <c r="D29" s="9"/>
      <c r="E29" s="9"/>
      <c r="F29" s="9"/>
      <c r="G29" s="9"/>
      <c r="H29" s="9"/>
      <c r="I29" s="9"/>
      <c r="J29" s="9"/>
      <c r="K29" s="9"/>
      <c r="L29" s="9"/>
      <c r="M29" s="9"/>
      <c r="N29" s="9"/>
      <c r="O29" s="9"/>
      <c r="P29" s="9"/>
      <c r="Q29" s="9"/>
      <c r="R29" s="9"/>
      <c r="S29" s="10"/>
    </row>
    <row r="30" spans="1:20" ht="18.75" customHeight="1">
      <c r="A30" s="8"/>
      <c r="B30" s="9"/>
      <c r="C30" s="9"/>
      <c r="D30" s="9"/>
      <c r="E30" s="9"/>
      <c r="F30" s="9"/>
      <c r="G30" s="9"/>
      <c r="H30" s="9"/>
      <c r="I30" s="9"/>
      <c r="J30" s="9"/>
      <c r="K30" s="9"/>
      <c r="L30" s="9"/>
      <c r="M30" s="9"/>
      <c r="N30" s="9"/>
      <c r="O30" s="9"/>
      <c r="P30" s="9"/>
      <c r="Q30" s="9"/>
      <c r="R30" s="9"/>
      <c r="S30" s="10"/>
    </row>
    <row r="31" spans="1:20" ht="18.75" customHeight="1">
      <c r="A31" s="8"/>
      <c r="B31" s="9"/>
      <c r="C31" s="9"/>
      <c r="D31" s="9"/>
      <c r="E31" s="9"/>
      <c r="F31" s="9"/>
      <c r="G31" s="9"/>
      <c r="H31" s="9"/>
      <c r="I31" s="9"/>
      <c r="J31" s="9"/>
      <c r="K31" s="9"/>
      <c r="L31" s="9"/>
      <c r="M31" s="9"/>
      <c r="N31" s="9"/>
      <c r="O31" s="9"/>
      <c r="P31" s="9"/>
      <c r="Q31" s="9"/>
      <c r="R31" s="9"/>
      <c r="S31" s="10"/>
    </row>
    <row r="32" spans="1:20">
      <c r="A32" s="8"/>
      <c r="B32" s="9"/>
      <c r="C32" s="9"/>
      <c r="D32" s="9"/>
      <c r="E32" s="9"/>
      <c r="F32" s="9"/>
      <c r="G32" s="9"/>
      <c r="H32" s="9"/>
      <c r="I32" s="9"/>
      <c r="J32" s="9"/>
      <c r="K32" s="9"/>
      <c r="L32" s="9"/>
      <c r="M32" s="9"/>
      <c r="N32" s="9"/>
      <c r="O32" s="9"/>
      <c r="P32" s="9"/>
      <c r="Q32" s="9"/>
      <c r="R32" s="9"/>
      <c r="S32" s="10"/>
    </row>
    <row r="33" spans="1:19">
      <c r="A33" s="8"/>
      <c r="B33" s="9"/>
      <c r="C33" s="9"/>
      <c r="D33" s="9"/>
      <c r="E33" s="9"/>
      <c r="F33" s="9"/>
      <c r="G33" s="9"/>
      <c r="H33" s="9"/>
      <c r="I33" s="9"/>
      <c r="J33" s="9"/>
      <c r="K33" s="9"/>
      <c r="L33" s="9"/>
      <c r="M33" s="9"/>
      <c r="N33" s="9"/>
      <c r="O33" s="9"/>
      <c r="P33" s="9"/>
      <c r="Q33" s="9"/>
      <c r="R33" s="9"/>
      <c r="S33" s="10"/>
    </row>
    <row r="34" spans="1:19">
      <c r="A34" s="8"/>
      <c r="B34" s="9"/>
      <c r="C34" s="9"/>
      <c r="D34" s="9"/>
      <c r="E34" s="9"/>
      <c r="F34" s="9"/>
      <c r="G34" s="9"/>
      <c r="H34" s="9"/>
      <c r="I34" s="9"/>
      <c r="J34" s="9"/>
      <c r="K34" s="9"/>
      <c r="L34" s="9"/>
      <c r="M34" s="9"/>
      <c r="N34" s="9"/>
      <c r="O34" s="9"/>
      <c r="P34" s="9"/>
      <c r="Q34" s="9"/>
      <c r="R34" s="9"/>
      <c r="S34" s="10"/>
    </row>
    <row r="35" spans="1:19">
      <c r="A35" s="8"/>
      <c r="B35" s="9"/>
      <c r="C35" s="9"/>
      <c r="D35" s="9"/>
      <c r="E35" s="9"/>
      <c r="F35" s="9"/>
      <c r="G35" s="9"/>
      <c r="H35" s="9"/>
      <c r="I35" s="9"/>
      <c r="J35" s="9"/>
      <c r="K35" s="9"/>
      <c r="L35" s="9"/>
      <c r="M35" s="9"/>
      <c r="N35" s="9"/>
      <c r="O35" s="9"/>
      <c r="P35" s="9"/>
      <c r="Q35" s="9"/>
      <c r="R35" s="9"/>
      <c r="S35" s="10"/>
    </row>
    <row r="36" spans="1:19">
      <c r="A36" s="8"/>
      <c r="B36" s="9"/>
      <c r="C36" s="9"/>
      <c r="D36" s="9"/>
      <c r="E36" s="9"/>
      <c r="F36" s="9"/>
      <c r="G36" s="9"/>
      <c r="H36" s="9"/>
      <c r="I36" s="9"/>
      <c r="J36" s="9"/>
      <c r="K36" s="9"/>
      <c r="L36" s="9"/>
      <c r="M36" s="9"/>
      <c r="N36" s="9"/>
      <c r="O36" s="9"/>
      <c r="P36" s="9"/>
      <c r="Q36" s="9"/>
      <c r="R36" s="9"/>
      <c r="S36" s="10"/>
    </row>
    <row r="37" spans="1:19">
      <c r="A37" s="8"/>
      <c r="B37" s="9"/>
      <c r="C37" s="9"/>
      <c r="D37" s="9"/>
      <c r="E37" s="9"/>
      <c r="F37" s="9"/>
      <c r="G37" s="9"/>
      <c r="H37" s="9"/>
      <c r="I37" s="9"/>
      <c r="J37" s="9"/>
      <c r="K37" s="9"/>
      <c r="L37" s="9"/>
      <c r="M37" s="9"/>
      <c r="N37" s="9"/>
      <c r="O37" s="9"/>
      <c r="P37" s="9"/>
      <c r="Q37" s="9"/>
      <c r="R37" s="9"/>
      <c r="S37" s="10"/>
    </row>
    <row r="38" spans="1:19">
      <c r="A38" s="8"/>
      <c r="B38" s="9"/>
      <c r="C38" s="9"/>
      <c r="D38" s="9"/>
      <c r="E38" s="9"/>
      <c r="F38" s="9"/>
      <c r="G38" s="9"/>
      <c r="H38" s="9"/>
      <c r="I38" s="9"/>
      <c r="J38" s="9"/>
      <c r="K38" s="9"/>
      <c r="L38" s="9"/>
      <c r="M38" s="9"/>
      <c r="N38" s="9"/>
      <c r="O38" s="9"/>
      <c r="P38" s="9"/>
      <c r="Q38" s="9"/>
      <c r="R38" s="9"/>
      <c r="S38" s="10"/>
    </row>
    <row r="39" spans="1:19">
      <c r="A39" s="8"/>
      <c r="B39" s="9"/>
      <c r="C39" s="9"/>
      <c r="D39" s="9"/>
      <c r="E39" s="9"/>
      <c r="F39" s="9"/>
      <c r="G39" s="9"/>
      <c r="H39" s="9"/>
      <c r="I39" s="9"/>
      <c r="J39" s="9"/>
      <c r="K39" s="9"/>
      <c r="L39" s="9"/>
      <c r="M39" s="9"/>
      <c r="N39" s="9"/>
      <c r="O39" s="9"/>
      <c r="P39" s="9"/>
      <c r="Q39" s="9"/>
      <c r="R39" s="9"/>
      <c r="S39" s="10"/>
    </row>
    <row r="40" spans="1:19">
      <c r="A40" s="8"/>
      <c r="B40" s="9"/>
      <c r="C40" s="9"/>
      <c r="D40" s="9"/>
      <c r="E40" s="9"/>
      <c r="F40" s="9"/>
      <c r="G40" s="9"/>
      <c r="H40" s="9"/>
      <c r="I40" s="9"/>
      <c r="J40" s="9"/>
      <c r="K40" s="9"/>
      <c r="L40" s="9"/>
      <c r="M40" s="9"/>
      <c r="N40" s="9"/>
      <c r="O40" s="9"/>
      <c r="P40" s="9"/>
      <c r="Q40" s="9"/>
      <c r="R40" s="9"/>
      <c r="S40" s="10"/>
    </row>
    <row r="41" spans="1:19">
      <c r="A41" s="8"/>
      <c r="B41" s="9"/>
      <c r="C41" s="9"/>
      <c r="D41" s="9"/>
      <c r="E41" s="9"/>
      <c r="F41" s="9"/>
      <c r="G41" s="9"/>
      <c r="H41" s="9"/>
      <c r="I41" s="9"/>
      <c r="J41" s="9"/>
      <c r="K41" s="9"/>
      <c r="L41" s="9"/>
      <c r="M41" s="9"/>
      <c r="N41" s="9"/>
      <c r="O41" s="9"/>
      <c r="P41" s="9"/>
      <c r="Q41" s="9"/>
      <c r="R41" s="9"/>
      <c r="S41" s="10"/>
    </row>
    <row r="42" spans="1:19">
      <c r="A42" s="8"/>
      <c r="B42" s="9"/>
      <c r="C42" s="9"/>
      <c r="D42" s="9"/>
      <c r="E42" s="9"/>
      <c r="F42" s="9"/>
      <c r="G42" s="9"/>
      <c r="H42" s="9"/>
      <c r="I42" s="9"/>
      <c r="J42" s="9"/>
      <c r="K42" s="9"/>
      <c r="L42" s="9"/>
      <c r="M42" s="9"/>
      <c r="N42" s="9"/>
      <c r="O42" s="9"/>
      <c r="P42" s="9"/>
      <c r="Q42" s="9"/>
      <c r="R42" s="9"/>
      <c r="S42" s="10"/>
    </row>
    <row r="43" spans="1:19">
      <c r="A43" s="8"/>
      <c r="B43" s="9"/>
      <c r="C43" s="9"/>
      <c r="D43" s="9"/>
      <c r="E43" s="9"/>
      <c r="F43" s="9"/>
      <c r="G43" s="9"/>
      <c r="H43" s="9"/>
      <c r="I43" s="9"/>
      <c r="J43" s="9"/>
      <c r="K43" s="9"/>
      <c r="L43" s="9"/>
      <c r="M43" s="9"/>
      <c r="N43" s="9"/>
      <c r="O43" s="9"/>
      <c r="P43" s="9"/>
      <c r="Q43" s="9"/>
      <c r="R43" s="9"/>
      <c r="S43" s="10"/>
    </row>
    <row r="44" spans="1:19">
      <c r="A44" s="8"/>
      <c r="B44" s="9"/>
      <c r="C44" s="9"/>
      <c r="D44" s="9"/>
      <c r="E44" s="9"/>
      <c r="F44" s="9"/>
      <c r="G44" s="9"/>
      <c r="H44" s="9"/>
      <c r="I44" s="9"/>
      <c r="J44" s="9"/>
      <c r="K44" s="9"/>
      <c r="L44" s="9"/>
      <c r="M44" s="9"/>
      <c r="N44" s="9"/>
      <c r="O44" s="9"/>
      <c r="P44" s="9"/>
      <c r="Q44" s="9"/>
      <c r="R44" s="9"/>
      <c r="S44" s="10"/>
    </row>
    <row r="45" spans="1:19">
      <c r="A45" s="8"/>
      <c r="B45" s="9"/>
      <c r="C45" s="9"/>
      <c r="D45" s="9"/>
      <c r="E45" s="9"/>
      <c r="F45" s="9"/>
      <c r="G45" s="9"/>
      <c r="H45" s="9"/>
      <c r="I45" s="9"/>
      <c r="J45" s="9"/>
      <c r="K45" s="9"/>
      <c r="L45" s="9"/>
      <c r="M45" s="9"/>
      <c r="N45" s="9"/>
      <c r="O45" s="9"/>
      <c r="P45" s="9"/>
      <c r="Q45" s="9"/>
      <c r="R45" s="9"/>
      <c r="S45" s="10"/>
    </row>
    <row r="46" spans="1:19">
      <c r="A46" s="8"/>
      <c r="B46" s="9"/>
      <c r="C46" s="9"/>
      <c r="D46" s="9"/>
      <c r="E46" s="9"/>
      <c r="F46" s="9"/>
      <c r="G46" s="9"/>
      <c r="H46" s="9"/>
      <c r="I46" s="9"/>
      <c r="J46" s="9"/>
      <c r="K46" s="9"/>
      <c r="L46" s="9"/>
      <c r="M46" s="9"/>
      <c r="N46" s="9"/>
      <c r="O46" s="9"/>
      <c r="P46" s="9"/>
      <c r="Q46" s="9"/>
      <c r="R46" s="9"/>
      <c r="S46" s="10"/>
    </row>
    <row r="47" spans="1:19">
      <c r="A47" s="8"/>
      <c r="B47" s="9"/>
      <c r="C47" s="9"/>
      <c r="D47" s="9"/>
      <c r="E47" s="9"/>
      <c r="F47" s="9"/>
      <c r="G47" s="9"/>
      <c r="H47" s="9"/>
      <c r="I47" s="9"/>
      <c r="J47" s="9"/>
      <c r="K47" s="9"/>
      <c r="L47" s="9"/>
      <c r="M47" s="9"/>
      <c r="N47" s="9"/>
      <c r="O47" s="9"/>
      <c r="P47" s="9"/>
      <c r="Q47" s="9"/>
      <c r="R47" s="9"/>
      <c r="S47" s="10"/>
    </row>
    <row r="48" spans="1:19">
      <c r="A48" s="8"/>
      <c r="B48" s="9"/>
      <c r="C48" s="9"/>
      <c r="D48" s="9"/>
      <c r="E48" s="9"/>
      <c r="F48" s="9"/>
      <c r="G48" s="9"/>
      <c r="H48" s="9"/>
      <c r="I48" s="9"/>
      <c r="J48" s="9"/>
      <c r="K48" s="9"/>
      <c r="L48" s="9"/>
      <c r="M48" s="9"/>
      <c r="N48" s="9"/>
      <c r="O48" s="9"/>
      <c r="P48" s="9"/>
      <c r="Q48" s="9"/>
      <c r="R48" s="9"/>
      <c r="S48" s="10"/>
    </row>
    <row r="49" spans="1:19">
      <c r="A49" s="8"/>
      <c r="B49" s="9"/>
      <c r="C49" s="9"/>
      <c r="D49" s="9"/>
      <c r="E49" s="9"/>
      <c r="F49" s="9"/>
      <c r="G49" s="9"/>
      <c r="H49" s="9"/>
      <c r="I49" s="9"/>
      <c r="J49" s="9"/>
      <c r="K49" s="9"/>
      <c r="L49" s="9"/>
      <c r="M49" s="9"/>
      <c r="N49" s="9"/>
      <c r="O49" s="9"/>
      <c r="P49" s="9"/>
      <c r="Q49" s="9"/>
      <c r="R49" s="9"/>
      <c r="S49" s="10"/>
    </row>
    <row r="50" spans="1:19">
      <c r="A50" s="8"/>
      <c r="B50" s="9"/>
      <c r="C50" s="9"/>
      <c r="D50" s="9"/>
      <c r="E50" s="9"/>
      <c r="F50" s="9"/>
      <c r="G50" s="9"/>
      <c r="H50" s="9"/>
      <c r="I50" s="9"/>
      <c r="J50" s="9"/>
      <c r="K50" s="9"/>
      <c r="L50" s="9"/>
      <c r="M50" s="9"/>
      <c r="N50" s="9"/>
      <c r="O50" s="9"/>
      <c r="P50" s="9"/>
      <c r="Q50" s="9"/>
      <c r="R50" s="9"/>
      <c r="S50" s="10"/>
    </row>
    <row r="51" spans="1:19">
      <c r="A51" s="8"/>
      <c r="B51" s="9"/>
      <c r="C51" s="9"/>
      <c r="D51" s="9"/>
      <c r="E51" s="9"/>
      <c r="F51" s="9"/>
      <c r="G51" s="9"/>
      <c r="H51" s="9"/>
      <c r="I51" s="9"/>
      <c r="J51" s="9"/>
      <c r="K51" s="9"/>
      <c r="L51" s="9"/>
      <c r="M51" s="9"/>
      <c r="N51" s="9"/>
      <c r="O51" s="9"/>
      <c r="P51" s="9"/>
      <c r="Q51" s="9"/>
      <c r="R51" s="9"/>
      <c r="S51" s="10"/>
    </row>
    <row r="52" spans="1:19">
      <c r="A52" s="8"/>
      <c r="B52" s="9"/>
      <c r="C52" s="9"/>
      <c r="D52" s="9"/>
      <c r="E52" s="9"/>
      <c r="F52" s="9"/>
      <c r="G52" s="9"/>
      <c r="H52" s="9"/>
      <c r="I52" s="9"/>
      <c r="J52" s="9"/>
      <c r="K52" s="9"/>
      <c r="L52" s="9"/>
      <c r="M52" s="9"/>
      <c r="N52" s="9"/>
      <c r="O52" s="9"/>
      <c r="P52" s="9"/>
      <c r="Q52" s="9"/>
      <c r="R52" s="9"/>
      <c r="S52" s="10"/>
    </row>
    <row r="53" spans="1:19">
      <c r="A53" s="8"/>
      <c r="B53" s="9"/>
      <c r="C53" s="9"/>
      <c r="D53" s="9"/>
      <c r="E53" s="9"/>
      <c r="F53" s="9"/>
      <c r="G53" s="9"/>
      <c r="H53" s="9"/>
      <c r="I53" s="9"/>
      <c r="J53" s="9"/>
      <c r="K53" s="9"/>
      <c r="L53" s="9"/>
      <c r="M53" s="9"/>
      <c r="N53" s="9"/>
      <c r="O53" s="9"/>
      <c r="P53" s="9"/>
      <c r="Q53" s="9"/>
      <c r="R53" s="9"/>
      <c r="S53" s="10"/>
    </row>
    <row r="54" spans="1:19">
      <c r="A54" s="8"/>
      <c r="B54" s="9"/>
      <c r="C54" s="9"/>
      <c r="D54" s="9"/>
      <c r="E54" s="9"/>
      <c r="F54" s="9"/>
      <c r="G54" s="9"/>
      <c r="H54" s="9"/>
      <c r="I54" s="9"/>
      <c r="J54" s="9"/>
      <c r="K54" s="9"/>
      <c r="L54" s="9"/>
      <c r="M54" s="9"/>
      <c r="N54" s="9"/>
      <c r="O54" s="9"/>
      <c r="P54" s="9"/>
      <c r="Q54" s="9"/>
      <c r="R54" s="9"/>
      <c r="S54" s="10"/>
    </row>
    <row r="55" spans="1:19">
      <c r="A55" s="8"/>
      <c r="B55" s="9"/>
      <c r="C55" s="9"/>
      <c r="D55" s="9"/>
      <c r="E55" s="9"/>
      <c r="F55" s="9"/>
      <c r="G55" s="9"/>
      <c r="H55" s="9"/>
      <c r="I55" s="9"/>
      <c r="J55" s="9"/>
      <c r="K55" s="9"/>
      <c r="L55" s="9"/>
      <c r="M55" s="9"/>
      <c r="N55" s="9"/>
      <c r="O55" s="9"/>
      <c r="P55" s="9"/>
      <c r="Q55" s="9"/>
      <c r="R55" s="9"/>
      <c r="S55" s="10"/>
    </row>
    <row r="56" spans="1:19">
      <c r="A56" s="8"/>
      <c r="B56" s="9"/>
      <c r="C56" s="9"/>
      <c r="D56" s="9"/>
      <c r="E56" s="9"/>
      <c r="F56" s="9"/>
      <c r="G56" s="9"/>
      <c r="H56" s="9"/>
      <c r="I56" s="9"/>
      <c r="J56" s="9"/>
      <c r="K56" s="9"/>
      <c r="L56" s="9"/>
      <c r="M56" s="9"/>
      <c r="N56" s="9"/>
      <c r="O56" s="9"/>
      <c r="P56" s="9"/>
      <c r="Q56" s="9"/>
      <c r="R56" s="9"/>
      <c r="S56" s="10"/>
    </row>
    <row r="57" spans="1:19">
      <c r="A57" s="8"/>
      <c r="B57" s="9"/>
      <c r="C57" s="9"/>
      <c r="D57" s="9"/>
      <c r="E57" s="9"/>
      <c r="F57" s="9"/>
      <c r="G57" s="9"/>
      <c r="H57" s="9"/>
      <c r="I57" s="9"/>
      <c r="J57" s="9"/>
      <c r="K57" s="9"/>
      <c r="L57" s="9"/>
      <c r="M57" s="9"/>
      <c r="N57" s="9"/>
      <c r="O57" s="9"/>
      <c r="P57" s="9"/>
      <c r="Q57" s="9"/>
      <c r="R57" s="9"/>
      <c r="S57" s="10"/>
    </row>
    <row r="58" spans="1:19">
      <c r="A58" s="8"/>
      <c r="B58" s="9"/>
      <c r="C58" s="9"/>
      <c r="D58" s="9"/>
      <c r="E58" s="9"/>
      <c r="F58" s="9"/>
      <c r="G58" s="9"/>
      <c r="H58" s="9"/>
      <c r="I58" s="9"/>
      <c r="J58" s="9"/>
      <c r="K58" s="9"/>
      <c r="L58" s="9"/>
      <c r="M58" s="9"/>
      <c r="N58" s="9"/>
      <c r="O58" s="9"/>
      <c r="P58" s="9"/>
      <c r="Q58" s="9"/>
      <c r="R58" s="9"/>
      <c r="S58" s="10"/>
    </row>
    <row r="59" spans="1:19">
      <c r="A59" s="8"/>
      <c r="B59" s="9"/>
      <c r="C59" s="9"/>
      <c r="D59" s="9"/>
      <c r="E59" s="9"/>
      <c r="F59" s="9"/>
      <c r="G59" s="9"/>
      <c r="H59" s="9"/>
      <c r="I59" s="9"/>
      <c r="J59" s="9"/>
      <c r="K59" s="9"/>
      <c r="L59" s="9"/>
      <c r="M59" s="9"/>
      <c r="N59" s="9"/>
      <c r="O59" s="9"/>
      <c r="P59" s="9"/>
      <c r="Q59" s="9"/>
      <c r="R59" s="9"/>
      <c r="S59" s="10"/>
    </row>
    <row r="60" spans="1:19">
      <c r="A60" s="8"/>
      <c r="B60" s="9"/>
      <c r="C60" s="9"/>
      <c r="D60" s="9"/>
      <c r="E60" s="9"/>
      <c r="F60" s="9"/>
      <c r="G60" s="9"/>
      <c r="H60" s="9"/>
      <c r="I60" s="9"/>
      <c r="J60" s="9"/>
      <c r="K60" s="9"/>
      <c r="L60" s="9"/>
      <c r="M60" s="9"/>
      <c r="N60" s="9"/>
      <c r="O60" s="9"/>
      <c r="P60" s="9"/>
      <c r="Q60" s="9"/>
      <c r="R60" s="9"/>
      <c r="S60" s="10"/>
    </row>
    <row r="61" spans="1:19">
      <c r="A61" s="8"/>
      <c r="B61" s="9"/>
      <c r="C61" s="9"/>
      <c r="D61" s="9"/>
      <c r="E61" s="9"/>
      <c r="F61" s="9"/>
      <c r="G61" s="9"/>
      <c r="H61" s="9"/>
      <c r="I61" s="9"/>
      <c r="J61" s="9"/>
      <c r="K61" s="9"/>
      <c r="L61" s="9"/>
      <c r="M61" s="9"/>
      <c r="N61" s="9"/>
      <c r="O61" s="9"/>
      <c r="P61" s="9"/>
      <c r="Q61" s="9"/>
      <c r="R61" s="9"/>
      <c r="S61" s="10"/>
    </row>
    <row r="62" spans="1:19">
      <c r="A62" s="8"/>
      <c r="B62" s="9"/>
      <c r="C62" s="9"/>
      <c r="D62" s="9"/>
      <c r="E62" s="9"/>
      <c r="F62" s="9"/>
      <c r="G62" s="9"/>
      <c r="H62" s="9"/>
      <c r="I62" s="9"/>
      <c r="J62" s="9"/>
      <c r="K62" s="9"/>
      <c r="L62" s="9"/>
      <c r="M62" s="9"/>
      <c r="N62" s="9"/>
      <c r="O62" s="9"/>
      <c r="P62" s="9"/>
      <c r="Q62" s="9"/>
      <c r="R62" s="9"/>
      <c r="S62" s="10"/>
    </row>
    <row r="63" spans="1:19">
      <c r="A63" s="8"/>
      <c r="B63" s="9"/>
      <c r="C63" s="9"/>
      <c r="D63" s="9"/>
      <c r="E63" s="9"/>
      <c r="F63" s="9"/>
      <c r="G63" s="9"/>
      <c r="H63" s="9"/>
      <c r="I63" s="9"/>
      <c r="J63" s="9"/>
      <c r="K63" s="9"/>
      <c r="L63" s="9"/>
      <c r="M63" s="9"/>
      <c r="N63" s="9"/>
      <c r="O63" s="9"/>
      <c r="P63" s="9"/>
      <c r="Q63" s="9"/>
      <c r="R63" s="9"/>
      <c r="S63" s="10"/>
    </row>
    <row r="64" spans="1:19">
      <c r="A64" s="8"/>
      <c r="B64" s="9"/>
      <c r="C64" s="9"/>
      <c r="D64" s="9"/>
      <c r="E64" s="9"/>
      <c r="F64" s="9"/>
      <c r="G64" s="9"/>
      <c r="H64" s="9"/>
      <c r="I64" s="9"/>
      <c r="J64" s="9"/>
      <c r="K64" s="9"/>
      <c r="L64" s="9"/>
      <c r="M64" s="9"/>
      <c r="N64" s="9"/>
      <c r="O64" s="9"/>
      <c r="P64" s="9"/>
      <c r="Q64" s="9"/>
      <c r="R64" s="9"/>
      <c r="S64" s="10"/>
    </row>
    <row r="65" spans="1:19">
      <c r="A65" s="8"/>
      <c r="B65" s="9"/>
      <c r="C65" s="9"/>
      <c r="D65" s="9"/>
      <c r="E65" s="9"/>
      <c r="F65" s="9"/>
      <c r="G65" s="9"/>
      <c r="H65" s="9"/>
      <c r="I65" s="9"/>
      <c r="J65" s="9"/>
      <c r="K65" s="9"/>
      <c r="L65" s="9"/>
      <c r="M65" s="9"/>
      <c r="N65" s="9"/>
      <c r="O65" s="9"/>
      <c r="P65" s="9"/>
      <c r="Q65" s="9"/>
      <c r="R65" s="9"/>
      <c r="S65" s="10"/>
    </row>
    <row r="66" spans="1:19">
      <c r="A66" s="8"/>
      <c r="B66" s="9"/>
      <c r="C66" s="9"/>
      <c r="D66" s="9"/>
      <c r="E66" s="9"/>
      <c r="F66" s="9"/>
      <c r="G66" s="9"/>
      <c r="H66" s="9"/>
      <c r="I66" s="9"/>
      <c r="J66" s="9"/>
      <c r="K66" s="9"/>
      <c r="L66" s="9"/>
      <c r="M66" s="9"/>
      <c r="N66" s="9"/>
      <c r="O66" s="9"/>
      <c r="P66" s="9"/>
      <c r="Q66" s="9"/>
      <c r="R66" s="9"/>
      <c r="S66" s="10"/>
    </row>
    <row r="67" spans="1:19">
      <c r="A67" s="8"/>
      <c r="B67" s="9"/>
      <c r="C67" s="9"/>
      <c r="D67" s="9"/>
      <c r="E67" s="9"/>
      <c r="F67" s="9"/>
      <c r="G67" s="9"/>
      <c r="H67" s="9"/>
      <c r="I67" s="9"/>
      <c r="J67" s="9"/>
      <c r="K67" s="9"/>
      <c r="L67" s="9"/>
      <c r="M67" s="9"/>
      <c r="N67" s="9"/>
      <c r="O67" s="9"/>
      <c r="P67" s="9"/>
      <c r="Q67" s="9"/>
      <c r="R67" s="9"/>
      <c r="S67" s="10"/>
    </row>
    <row r="68" spans="1:19">
      <c r="A68" s="8"/>
      <c r="B68" s="9"/>
      <c r="C68" s="9"/>
      <c r="D68" s="9"/>
      <c r="E68" s="9"/>
      <c r="F68" s="9"/>
      <c r="G68" s="9"/>
      <c r="H68" s="9"/>
      <c r="I68" s="9"/>
      <c r="J68" s="9"/>
      <c r="K68" s="9"/>
      <c r="L68" s="9"/>
      <c r="M68" s="9"/>
      <c r="N68" s="9"/>
      <c r="O68" s="9"/>
      <c r="P68" s="9"/>
      <c r="Q68" s="9"/>
      <c r="R68" s="9"/>
      <c r="S68" s="10"/>
    </row>
    <row r="69" spans="1:19">
      <c r="A69" s="8"/>
      <c r="B69" s="9"/>
      <c r="C69" s="9"/>
      <c r="D69" s="9"/>
      <c r="E69" s="9"/>
      <c r="F69" s="9"/>
      <c r="G69" s="9"/>
      <c r="H69" s="9"/>
      <c r="I69" s="9"/>
      <c r="J69" s="9"/>
      <c r="K69" s="9"/>
      <c r="L69" s="9"/>
      <c r="M69" s="9"/>
      <c r="N69" s="9"/>
      <c r="O69" s="9"/>
      <c r="P69" s="9"/>
      <c r="Q69" s="9"/>
      <c r="R69" s="9"/>
      <c r="S69" s="10"/>
    </row>
    <row r="70" spans="1:19">
      <c r="A70" s="8"/>
      <c r="B70" s="9"/>
      <c r="C70" s="9"/>
      <c r="D70" s="9"/>
      <c r="E70" s="9"/>
      <c r="F70" s="9"/>
      <c r="G70" s="9"/>
      <c r="H70" s="9"/>
      <c r="I70" s="9"/>
      <c r="J70" s="9"/>
      <c r="K70" s="9"/>
      <c r="L70" s="9"/>
      <c r="M70" s="9"/>
      <c r="N70" s="9"/>
      <c r="O70" s="9"/>
      <c r="P70" s="9"/>
      <c r="Q70" s="9"/>
      <c r="R70" s="9"/>
      <c r="S70" s="10"/>
    </row>
    <row r="71" spans="1:19">
      <c r="A71" s="8"/>
      <c r="B71" s="9"/>
      <c r="C71" s="9"/>
      <c r="D71" s="9"/>
      <c r="E71" s="9"/>
      <c r="F71" s="9"/>
      <c r="G71" s="9"/>
      <c r="H71" s="9"/>
      <c r="I71" s="9"/>
      <c r="J71" s="9"/>
      <c r="K71" s="9"/>
      <c r="L71" s="9"/>
      <c r="M71" s="9"/>
      <c r="N71" s="9"/>
      <c r="O71" s="9"/>
      <c r="P71" s="9"/>
      <c r="Q71" s="9"/>
      <c r="R71" s="9"/>
      <c r="S71" s="10"/>
    </row>
    <row r="72" spans="1:19">
      <c r="A72" s="8"/>
      <c r="B72" s="9"/>
      <c r="C72" s="9"/>
      <c r="D72" s="9"/>
      <c r="E72" s="9"/>
      <c r="F72" s="9"/>
      <c r="G72" s="9"/>
      <c r="H72" s="9"/>
      <c r="I72" s="9"/>
      <c r="J72" s="9"/>
      <c r="K72" s="9"/>
      <c r="L72" s="9"/>
      <c r="M72" s="9"/>
      <c r="N72" s="9"/>
      <c r="O72" s="9"/>
      <c r="P72" s="9"/>
      <c r="Q72" s="9"/>
      <c r="R72" s="9"/>
      <c r="S72" s="10"/>
    </row>
    <row r="73" spans="1:19">
      <c r="A73" s="8"/>
      <c r="B73" s="9"/>
      <c r="C73" s="9"/>
      <c r="D73" s="9"/>
      <c r="E73" s="9"/>
      <c r="F73" s="9"/>
      <c r="G73" s="9"/>
      <c r="H73" s="9"/>
      <c r="I73" s="9"/>
      <c r="J73" s="9"/>
      <c r="K73" s="9"/>
      <c r="L73" s="9"/>
      <c r="M73" s="9"/>
      <c r="N73" s="9"/>
      <c r="O73" s="9"/>
      <c r="P73" s="9"/>
      <c r="Q73" s="9"/>
      <c r="R73" s="9"/>
      <c r="S73" s="10"/>
    </row>
    <row r="74" spans="1:19">
      <c r="A74" s="8"/>
      <c r="B74" s="9"/>
      <c r="C74" s="9"/>
      <c r="D74" s="9"/>
      <c r="E74" s="9"/>
      <c r="F74" s="9"/>
      <c r="G74" s="9"/>
      <c r="H74" s="9"/>
      <c r="I74" s="9"/>
      <c r="J74" s="9"/>
      <c r="K74" s="9"/>
      <c r="L74" s="9"/>
      <c r="M74" s="9"/>
      <c r="N74" s="9"/>
      <c r="O74" s="9"/>
      <c r="P74" s="9"/>
      <c r="Q74" s="9"/>
      <c r="R74" s="9"/>
      <c r="S74" s="10"/>
    </row>
    <row r="75" spans="1:19">
      <c r="A75" s="8"/>
      <c r="B75" s="9"/>
      <c r="C75" s="9"/>
      <c r="D75" s="9"/>
      <c r="E75" s="9"/>
      <c r="F75" s="9"/>
      <c r="G75" s="9"/>
      <c r="H75" s="9"/>
      <c r="I75" s="9"/>
      <c r="J75" s="9"/>
      <c r="K75" s="9"/>
      <c r="L75" s="9"/>
      <c r="M75" s="9"/>
      <c r="N75" s="9"/>
      <c r="O75" s="9"/>
      <c r="P75" s="9"/>
      <c r="Q75" s="9"/>
      <c r="R75" s="9"/>
      <c r="S75" s="10"/>
    </row>
    <row r="76" spans="1:19">
      <c r="A76" s="8"/>
      <c r="B76" s="9"/>
      <c r="C76" s="9"/>
      <c r="D76" s="9"/>
      <c r="E76" s="9"/>
      <c r="F76" s="9"/>
      <c r="G76" s="9"/>
      <c r="H76" s="9"/>
      <c r="I76" s="9"/>
      <c r="J76" s="9"/>
      <c r="K76" s="9"/>
      <c r="L76" s="9"/>
      <c r="M76" s="9"/>
      <c r="N76" s="9"/>
      <c r="O76" s="9"/>
      <c r="P76" s="9"/>
      <c r="Q76" s="9"/>
      <c r="R76" s="9"/>
      <c r="S76" s="10"/>
    </row>
    <row r="77" spans="1:19" ht="15.75" thickBot="1">
      <c r="A77" s="12"/>
      <c r="B77" s="14"/>
      <c r="C77" s="14"/>
      <c r="D77" s="14"/>
      <c r="E77" s="14"/>
      <c r="F77" s="14"/>
      <c r="G77" s="14"/>
      <c r="H77" s="14"/>
      <c r="I77" s="14"/>
      <c r="J77" s="14"/>
      <c r="K77" s="14"/>
      <c r="L77" s="14"/>
      <c r="M77" s="14"/>
      <c r="N77" s="14"/>
      <c r="O77" s="14"/>
      <c r="P77" s="14"/>
      <c r="Q77" s="14"/>
      <c r="R77" s="14"/>
      <c r="S77" s="15"/>
    </row>
    <row r="78" spans="1:19" ht="15.75" thickTop="1"/>
  </sheetData>
  <sheetProtection algorithmName="SHA-512" hashValue="XxbUZxkbojGdIclfIK1749PuhKzcLbDP2zo7QuImcUxkC78VMhIArVKuQKAvAnI/ueaLIDYRrVyWHWZuexFFdQ==" saltValue="jNd2LrLTKKatagR233YpQQ==" spinCount="100000" sheet="1" scenarios="1" formatCells="0" formatRows="0" insertRows="0"/>
  <mergeCells count="1">
    <mergeCell ref="C5:H5"/>
  </mergeCells>
  <pageMargins left="0.7" right="0.7" top="0.75" bottom="0.75" header="0.3" footer="0.3"/>
  <pageSetup paperSize="9" orientation="portrait" horizontalDpi="4294967293" verticalDpi="0"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DB4525E9-9641-4B7E-981E-EAD1B713D5D2}">
          <x14:formula1>
            <xm:f>Lists!$R$2:$R$13</xm:f>
          </x14:formula1>
          <xm:sqref>J23 I23:I24</xm:sqref>
        </x14:dataValidation>
        <x14:dataValidation type="list" allowBlank="1" showInputMessage="1" showErrorMessage="1" xr:uid="{B8333631-B248-4179-8FAB-48D6F7832CDE}">
          <x14:formula1>
            <xm:f>Lists!$B$2:$B$14</xm:f>
          </x14:formula1>
          <xm:sqref>E9:E18</xm:sqref>
        </x14:dataValidation>
        <x14:dataValidation type="list" allowBlank="1" showInputMessage="1" showErrorMessage="1" xr:uid="{5B7E25C6-E76D-41A5-A9DC-9E01DC2DDA3A}">
          <x14:formula1>
            <xm:f>Lists!$Q$2:$Q$19</xm:f>
          </x14:formula1>
          <xm:sqref>C9:C18</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5BF13C-E965-4B13-A7BE-66A4913FA7C8}">
  <sheetPr codeName="Sheet12">
    <tabColor theme="1" tint="0.499984740745262"/>
  </sheetPr>
  <dimension ref="A1:Z91"/>
  <sheetViews>
    <sheetView topLeftCell="F1" workbookViewId="0">
      <selection activeCell="C18" sqref="C18"/>
    </sheetView>
  </sheetViews>
  <sheetFormatPr defaultColWidth="16.7109375" defaultRowHeight="12.75"/>
  <cols>
    <col min="1" max="1" width="16.7109375" style="1"/>
    <col min="2" max="2" width="23.42578125" style="1" customWidth="1"/>
    <col min="3" max="3" width="24" style="1" customWidth="1"/>
    <col min="4" max="4" width="17" style="1" customWidth="1"/>
    <col min="5" max="5" width="20.42578125" style="1" customWidth="1"/>
    <col min="6" max="7" width="24" style="1" customWidth="1"/>
    <col min="8" max="8" width="7" style="1" customWidth="1"/>
    <col min="9" max="9" width="16.7109375" style="1"/>
    <col min="10" max="10" width="21" style="1" customWidth="1"/>
    <col min="11" max="12" width="23.42578125" style="1" customWidth="1"/>
    <col min="13" max="13" width="20.140625" style="1" customWidth="1"/>
    <col min="14" max="15" width="25.7109375" style="1" customWidth="1"/>
    <col min="16" max="18" width="31.85546875" style="1" customWidth="1"/>
    <col min="19" max="19" width="16.7109375" style="1"/>
    <col min="20" max="20" width="21.42578125" style="1" customWidth="1"/>
    <col min="21" max="16384" width="16.7109375" style="1"/>
  </cols>
  <sheetData>
    <row r="1" spans="1:26">
      <c r="A1" s="4" t="s">
        <v>124</v>
      </c>
      <c r="B1" s="4" t="s">
        <v>348</v>
      </c>
      <c r="C1" s="4" t="s">
        <v>349</v>
      </c>
      <c r="D1" s="4" t="s">
        <v>350</v>
      </c>
      <c r="E1" s="4" t="s">
        <v>351</v>
      </c>
      <c r="G1" s="4"/>
      <c r="I1" s="4" t="s">
        <v>195</v>
      </c>
      <c r="J1" s="4" t="s">
        <v>352</v>
      </c>
      <c r="K1" s="4" t="s">
        <v>353</v>
      </c>
      <c r="L1" s="4" t="s">
        <v>354</v>
      </c>
      <c r="M1" s="4" t="s">
        <v>355</v>
      </c>
      <c r="N1" s="4" t="s">
        <v>356</v>
      </c>
      <c r="O1" s="4" t="s">
        <v>357</v>
      </c>
      <c r="P1" s="4" t="s">
        <v>358</v>
      </c>
      <c r="Q1" s="4" t="s">
        <v>359</v>
      </c>
      <c r="R1" s="4" t="s">
        <v>360</v>
      </c>
      <c r="T1" s="4" t="s">
        <v>361</v>
      </c>
      <c r="Y1" s="4" t="s">
        <v>193</v>
      </c>
      <c r="Z1" s="4" t="s">
        <v>204</v>
      </c>
    </row>
    <row r="2" spans="1:26" ht="14.25">
      <c r="A2" s="1" t="s">
        <v>362</v>
      </c>
      <c r="B2" s="1" t="s">
        <v>363</v>
      </c>
      <c r="C2" s="1">
        <f>0.2548/1000</f>
        <v>2.5480000000000001E-4</v>
      </c>
      <c r="D2" s="393" t="str">
        <f>IF(ISNA(VLOOKUP(Lists!$B2,'2. Fuel types'!$C$7:$N$17,12,FALSE)),"Not Used",VLOOKUP(Lists!$B2,'2. Fuel types'!$C$7:$N$17,12,FALSE))</f>
        <v>Not Used</v>
      </c>
      <c r="E2" s="1" t="s">
        <v>364</v>
      </c>
      <c r="F2" s="1">
        <v>9.3477979999999992</v>
      </c>
      <c r="I2" s="1" t="s">
        <v>365</v>
      </c>
      <c r="J2" s="1" t="s">
        <v>267</v>
      </c>
      <c r="K2" s="1" t="s">
        <v>366</v>
      </c>
      <c r="L2" s="1">
        <v>0</v>
      </c>
      <c r="M2" s="1">
        <v>1</v>
      </c>
      <c r="N2" s="1" t="s">
        <v>367</v>
      </c>
      <c r="O2" s="1" t="s">
        <v>368</v>
      </c>
      <c r="P2" s="1" t="s">
        <v>369</v>
      </c>
      <c r="Q2" s="1" t="s">
        <v>370</v>
      </c>
      <c r="R2" s="1" t="s">
        <v>371</v>
      </c>
      <c r="T2" s="2" t="s">
        <v>372</v>
      </c>
      <c r="U2" s="2" t="s">
        <v>373</v>
      </c>
      <c r="V2" s="1" t="s">
        <v>374</v>
      </c>
      <c r="W2" s="1" t="s">
        <v>375</v>
      </c>
      <c r="Y2" s="1" t="s">
        <v>376</v>
      </c>
      <c r="Z2" s="1" t="s">
        <v>377</v>
      </c>
    </row>
    <row r="3" spans="1:26">
      <c r="A3" s="1" t="s">
        <v>378</v>
      </c>
      <c r="B3" s="1" t="s">
        <v>379</v>
      </c>
      <c r="C3" s="1">
        <f>0.4756/1000</f>
        <v>4.7560000000000001E-4</v>
      </c>
      <c r="D3" s="393" t="str">
        <f>IF(ISNA(VLOOKUP(Lists!$B3,'2. Fuel types'!$C$7:$N$17,12,FALSE)),"Not Used",VLOOKUP(Lists!$B3,'2. Fuel types'!$C$7:$N$17,12,FALSE))</f>
        <v>Not Used</v>
      </c>
      <c r="E3" s="1" t="s">
        <v>380</v>
      </c>
      <c r="F3" s="1">
        <v>10.16906</v>
      </c>
      <c r="I3" s="1" t="s">
        <v>381</v>
      </c>
      <c r="J3" s="1" t="s">
        <v>268</v>
      </c>
      <c r="K3" s="1" t="s">
        <v>382</v>
      </c>
      <c r="L3" s="1">
        <v>1</v>
      </c>
      <c r="M3" s="1">
        <v>2</v>
      </c>
      <c r="N3" s="1" t="s">
        <v>383</v>
      </c>
      <c r="O3" s="1" t="s">
        <v>384</v>
      </c>
      <c r="P3" s="1" t="s">
        <v>385</v>
      </c>
      <c r="Q3" s="1" t="s">
        <v>386</v>
      </c>
      <c r="R3" s="1" t="s">
        <v>387</v>
      </c>
      <c r="T3" s="1" t="s">
        <v>388</v>
      </c>
      <c r="U3" s="1">
        <v>70</v>
      </c>
      <c r="V3" s="1">
        <v>251.9</v>
      </c>
      <c r="W3" s="1">
        <f>V3/1000</f>
        <v>0.25190000000000001</v>
      </c>
      <c r="Y3" s="1" t="s">
        <v>389</v>
      </c>
      <c r="Z3" s="1" t="s">
        <v>390</v>
      </c>
    </row>
    <row r="4" spans="1:26">
      <c r="A4" s="1" t="s">
        <v>391</v>
      </c>
      <c r="B4" s="1" t="s">
        <v>392</v>
      </c>
      <c r="C4" s="1">
        <f>0.3744/1000</f>
        <v>3.7439999999999999E-4</v>
      </c>
      <c r="D4" s="393" t="str">
        <f>IF(ISNA(VLOOKUP(Lists!$B4,'2. Fuel types'!$C$7:$N$17,12,FALSE)),"Not Used",VLOOKUP(Lists!$B4,'2. Fuel types'!$C$7:$N$17,12,FALSE))</f>
        <v>Not Used</v>
      </c>
      <c r="E4" s="1" t="s">
        <v>393</v>
      </c>
      <c r="F4" s="1">
        <v>6.8401509999999996</v>
      </c>
      <c r="J4" s="1" t="s">
        <v>269</v>
      </c>
      <c r="K4" s="1" t="s">
        <v>394</v>
      </c>
      <c r="L4" s="1">
        <v>2</v>
      </c>
      <c r="M4" s="1">
        <v>3</v>
      </c>
      <c r="N4" s="1" t="s">
        <v>395</v>
      </c>
      <c r="O4" s="1" t="s">
        <v>396</v>
      </c>
      <c r="P4" s="1" t="s">
        <v>397</v>
      </c>
      <c r="Q4" s="1" t="s">
        <v>398</v>
      </c>
      <c r="R4" s="1" t="s">
        <v>399</v>
      </c>
      <c r="T4" s="1" t="s">
        <v>400</v>
      </c>
      <c r="U4" s="1">
        <v>71.400000000000006</v>
      </c>
      <c r="V4" s="1">
        <v>257</v>
      </c>
      <c r="W4" s="1">
        <f t="shared" ref="W4:W15" si="0">V4/1000</f>
        <v>0.25700000000000001</v>
      </c>
      <c r="Y4" s="1" t="s">
        <v>401</v>
      </c>
      <c r="Z4" s="1" t="s">
        <v>402</v>
      </c>
    </row>
    <row r="5" spans="1:26">
      <c r="A5" s="1" t="s">
        <v>403</v>
      </c>
      <c r="B5" s="1" t="s">
        <v>404</v>
      </c>
      <c r="C5" s="1">
        <f>0.3406/1000</f>
        <v>3.4060000000000004E-4</v>
      </c>
      <c r="D5" s="393" t="str">
        <f>IF(ISNA(VLOOKUP(Lists!$B5,'2. Fuel types'!$C$7:$N$17,12,FALSE)),"Not Used",VLOOKUP(Lists!$B5,'2. Fuel types'!$C$7:$N$17,12,FALSE))</f>
        <v>Not Used</v>
      </c>
      <c r="K5" s="1" t="s">
        <v>405</v>
      </c>
      <c r="L5" s="1">
        <v>3</v>
      </c>
      <c r="M5" s="1">
        <v>4</v>
      </c>
      <c r="N5" s="1" t="s">
        <v>406</v>
      </c>
      <c r="O5" s="1" t="s">
        <v>407</v>
      </c>
      <c r="P5" s="1" t="s">
        <v>408</v>
      </c>
      <c r="Q5" s="1" t="s">
        <v>409</v>
      </c>
      <c r="R5" s="1" t="s">
        <v>410</v>
      </c>
      <c r="T5" s="1" t="s">
        <v>411</v>
      </c>
      <c r="U5" s="1">
        <v>73.3</v>
      </c>
      <c r="V5" s="1">
        <v>263.89999999999998</v>
      </c>
      <c r="W5" s="1">
        <f t="shared" si="0"/>
        <v>0.26389999999999997</v>
      </c>
      <c r="Y5" s="1" t="s">
        <v>412</v>
      </c>
      <c r="Z5" s="1" t="s">
        <v>413</v>
      </c>
    </row>
    <row r="6" spans="1:26">
      <c r="A6" s="1" t="s">
        <v>414</v>
      </c>
      <c r="B6" s="1" t="s">
        <v>415</v>
      </c>
      <c r="C6" s="1">
        <f>0.2736/1000</f>
        <v>2.7360000000000004E-4</v>
      </c>
      <c r="D6" s="393" t="str">
        <f>IF(ISNA(VLOOKUP(Lists!$B6,'2. Fuel types'!$C$7:$N$17,12,FALSE)),"Not Used",VLOOKUP(Lists!$B6,'2. Fuel types'!$C$7:$N$17,12,FALSE))</f>
        <v>Not Used</v>
      </c>
      <c r="K6" s="1" t="s">
        <v>416</v>
      </c>
      <c r="L6" s="1">
        <v>4</v>
      </c>
      <c r="M6" s="1">
        <v>5</v>
      </c>
      <c r="N6" s="1" t="s">
        <v>417</v>
      </c>
      <c r="O6" s="1" t="s">
        <v>418</v>
      </c>
      <c r="P6" s="56" t="s">
        <v>419</v>
      </c>
      <c r="Q6" s="56" t="s">
        <v>420</v>
      </c>
      <c r="R6" s="1" t="s">
        <v>421</v>
      </c>
      <c r="T6" s="1" t="s">
        <v>422</v>
      </c>
      <c r="U6" s="1">
        <v>76</v>
      </c>
      <c r="V6" s="1">
        <v>273.60000000000002</v>
      </c>
      <c r="W6" s="1">
        <f t="shared" si="0"/>
        <v>0.27360000000000001</v>
      </c>
      <c r="Y6" s="1" t="s">
        <v>423</v>
      </c>
      <c r="Z6" s="1" t="s">
        <v>424</v>
      </c>
    </row>
    <row r="7" spans="1:26">
      <c r="A7" s="1" t="s">
        <v>425</v>
      </c>
      <c r="B7" s="1" t="s">
        <v>426</v>
      </c>
      <c r="C7" s="1">
        <f>0.2639/1000</f>
        <v>2.6390000000000002E-4</v>
      </c>
      <c r="D7" s="393" t="str">
        <f>IF(ISNA(VLOOKUP(Lists!$B7,'2. Fuel types'!$C$7:$N$17,12,FALSE)),"Not Used",VLOOKUP(Lists!$B7,'2. Fuel types'!$C$7:$N$17,12,FALSE))</f>
        <v>Not Used</v>
      </c>
      <c r="K7" s="1" t="s">
        <v>427</v>
      </c>
      <c r="M7" s="55" t="s">
        <v>269</v>
      </c>
      <c r="N7" s="1" t="s">
        <v>269</v>
      </c>
      <c r="P7" s="1" t="s">
        <v>269</v>
      </c>
      <c r="Q7" s="1" t="s">
        <v>428</v>
      </c>
      <c r="R7" s="1" t="s">
        <v>429</v>
      </c>
      <c r="T7" s="1" t="s">
        <v>430</v>
      </c>
      <c r="U7" s="1">
        <v>63.7</v>
      </c>
      <c r="V7" s="1">
        <v>229.3</v>
      </c>
      <c r="W7" s="1">
        <f t="shared" si="0"/>
        <v>0.2293</v>
      </c>
      <c r="Y7" s="1" t="s">
        <v>431</v>
      </c>
      <c r="Z7" s="1" t="s">
        <v>432</v>
      </c>
    </row>
    <row r="8" spans="1:26">
      <c r="A8" s="1" t="s">
        <v>433</v>
      </c>
      <c r="B8" s="1" t="s">
        <v>434</v>
      </c>
      <c r="C8" s="1">
        <f>0.204/1000</f>
        <v>2.04E-4</v>
      </c>
      <c r="D8" s="393" t="str">
        <f>IF(ISNA(VLOOKUP(Lists!$B8,'2. Fuel types'!$C$7:$N$17,12,FALSE)),"Not Used",VLOOKUP(Lists!$B8,'2. Fuel types'!$C$7:$N$17,12,FALSE))</f>
        <v>Not Used</v>
      </c>
      <c r="K8" s="1" t="s">
        <v>435</v>
      </c>
      <c r="M8" s="2"/>
      <c r="N8" s="2"/>
      <c r="O8" s="2"/>
      <c r="Q8" s="1" t="s">
        <v>436</v>
      </c>
      <c r="R8" s="1" t="s">
        <v>437</v>
      </c>
      <c r="S8" s="2"/>
      <c r="T8" s="1" t="s">
        <v>438</v>
      </c>
      <c r="U8" s="1">
        <v>73.3</v>
      </c>
      <c r="V8" s="1">
        <v>264</v>
      </c>
      <c r="W8" s="1">
        <f t="shared" si="0"/>
        <v>0.26400000000000001</v>
      </c>
      <c r="Y8" s="1" t="s">
        <v>439</v>
      </c>
      <c r="Z8" s="1" t="s">
        <v>440</v>
      </c>
    </row>
    <row r="9" spans="1:26">
      <c r="A9" s="1" t="s">
        <v>441</v>
      </c>
      <c r="B9" s="1" t="s">
        <v>430</v>
      </c>
      <c r="C9" s="1">
        <f>0.2293/1000</f>
        <v>2.2930000000000002E-4</v>
      </c>
      <c r="D9" s="393" t="str">
        <f>IF(ISNA(VLOOKUP(Lists!$B9,'2. Fuel types'!$C$7:$N$17,12,FALSE)),"Not Used",VLOOKUP(Lists!$B9,'2. Fuel types'!$C$7:$N$17,12,FALSE))</f>
        <v>Not Used</v>
      </c>
      <c r="K9" s="1" t="s">
        <v>442</v>
      </c>
      <c r="M9" s="2"/>
      <c r="N9" s="2"/>
      <c r="O9" s="2"/>
      <c r="Q9" s="1" t="s">
        <v>443</v>
      </c>
      <c r="R9" s="1" t="s">
        <v>444</v>
      </c>
      <c r="S9" s="2"/>
      <c r="T9" s="1" t="s">
        <v>445</v>
      </c>
      <c r="U9" s="1">
        <v>92.9</v>
      </c>
      <c r="V9" s="1">
        <v>345</v>
      </c>
      <c r="W9" s="1">
        <f t="shared" si="0"/>
        <v>0.34499999999999997</v>
      </c>
      <c r="Y9" s="1" t="s">
        <v>446</v>
      </c>
      <c r="Z9" s="1" t="s">
        <v>447</v>
      </c>
    </row>
    <row r="10" spans="1:26">
      <c r="A10" s="1" t="s">
        <v>448</v>
      </c>
      <c r="B10" s="1" t="s">
        <v>449</v>
      </c>
      <c r="C10" s="1">
        <v>0</v>
      </c>
      <c r="D10" s="393" t="str">
        <f>IF(ISNA(VLOOKUP(Lists!$B10,'2. Fuel types'!$C$7:$N$17,12,FALSE)),"Not Used",VLOOKUP(Lists!$B10,'2. Fuel types'!$C$7:$N$17,12,FALSE))</f>
        <v>Not Used</v>
      </c>
      <c r="K10" s="1" t="s">
        <v>450</v>
      </c>
      <c r="M10" s="2"/>
      <c r="N10" s="2"/>
      <c r="O10" s="2"/>
      <c r="Q10" s="1">
        <f>'6a. Actions - EE'!B31</f>
        <v>0</v>
      </c>
      <c r="R10" s="1" t="s">
        <v>451</v>
      </c>
      <c r="S10" s="2"/>
      <c r="T10" s="1" t="s">
        <v>404</v>
      </c>
      <c r="U10" s="1">
        <v>94.6</v>
      </c>
      <c r="V10" s="1">
        <v>340.6</v>
      </c>
      <c r="Y10" s="1" t="s">
        <v>452</v>
      </c>
      <c r="Z10" s="1" t="s">
        <v>453</v>
      </c>
    </row>
    <row r="11" spans="1:26">
      <c r="A11" s="1" t="s">
        <v>454</v>
      </c>
      <c r="B11" s="1" t="s">
        <v>364</v>
      </c>
      <c r="C11" s="1">
        <f>0.2519/1000</f>
        <v>2.519E-4</v>
      </c>
      <c r="D11" s="393" t="str">
        <f>IF(ISNA(VLOOKUP(Lists!$B11,'2. Fuel types'!$C$7:$N$17,12,FALSE)),"Not Used",VLOOKUP(Lists!$B11,'2. Fuel types'!$C$7:$N$17,12,FALSE))</f>
        <v>Not Used</v>
      </c>
      <c r="K11" s="1" t="s">
        <v>455</v>
      </c>
      <c r="M11" s="2"/>
      <c r="N11" s="2"/>
      <c r="O11" s="2"/>
      <c r="Q11" s="1">
        <f>'6a. Actions - EE'!B32</f>
        <v>0</v>
      </c>
      <c r="R11" s="1" t="s">
        <v>456</v>
      </c>
      <c r="S11" s="2"/>
      <c r="T11" s="1" t="s">
        <v>457</v>
      </c>
      <c r="U11" s="1">
        <v>116.7</v>
      </c>
      <c r="V11" s="1">
        <v>475.6</v>
      </c>
      <c r="Y11" s="1" t="s">
        <v>458</v>
      </c>
      <c r="Z11" s="1" t="s">
        <v>459</v>
      </c>
    </row>
    <row r="12" spans="1:26">
      <c r="A12" s="1" t="s">
        <v>460</v>
      </c>
      <c r="B12" s="1" t="s">
        <v>380</v>
      </c>
      <c r="C12" s="1">
        <f>0.2639/1000</f>
        <v>2.6390000000000002E-4</v>
      </c>
      <c r="D12" s="393" t="str">
        <f>IF(ISNA(VLOOKUP(Lists!$B12,'2. Fuel types'!$C$7:$N$17,12,FALSE)),"Not Used",VLOOKUP(Lists!$B12,'2. Fuel types'!$C$7:$N$17,12,FALSE))</f>
        <v>Not Used</v>
      </c>
      <c r="K12" s="1" t="s">
        <v>461</v>
      </c>
      <c r="M12" s="2"/>
      <c r="N12" s="2"/>
      <c r="O12" s="2"/>
      <c r="Q12" s="1">
        <f>'6a. Actions - EE'!B33</f>
        <v>0</v>
      </c>
      <c r="R12" s="1" t="s">
        <v>462</v>
      </c>
      <c r="S12" s="2"/>
      <c r="T12" s="1" t="s">
        <v>463</v>
      </c>
      <c r="U12" s="1">
        <v>104</v>
      </c>
      <c r="V12" s="1">
        <v>374.4</v>
      </c>
      <c r="Y12" s="1" t="s">
        <v>464</v>
      </c>
      <c r="Z12" s="1" t="s">
        <v>465</v>
      </c>
    </row>
    <row r="13" spans="1:26">
      <c r="A13" s="1" t="s">
        <v>466</v>
      </c>
      <c r="B13" s="1" t="s">
        <v>393</v>
      </c>
      <c r="C13" s="1">
        <f>0.2293/1000</f>
        <v>2.2930000000000002E-4</v>
      </c>
      <c r="D13" s="1" t="s">
        <v>467</v>
      </c>
      <c r="M13" s="2"/>
      <c r="N13" s="2"/>
      <c r="O13" s="2"/>
      <c r="Q13" s="1">
        <f>'6a. Actions - EE'!B34</f>
        <v>0</v>
      </c>
      <c r="R13" s="1" t="s">
        <v>468</v>
      </c>
      <c r="S13" s="2"/>
      <c r="T13" s="1" t="s">
        <v>469</v>
      </c>
      <c r="U13" s="1">
        <v>98.9</v>
      </c>
      <c r="V13" s="1">
        <v>355.9</v>
      </c>
      <c r="W13" s="1">
        <f t="shared" si="0"/>
        <v>0.35589999999999999</v>
      </c>
      <c r="Y13" s="1" t="s">
        <v>470</v>
      </c>
      <c r="Z13" s="1" t="s">
        <v>471</v>
      </c>
    </row>
    <row r="14" spans="1:26" ht="14.25" customHeight="1">
      <c r="A14" s="1" t="s">
        <v>472</v>
      </c>
      <c r="B14" s="1" t="s">
        <v>473</v>
      </c>
      <c r="C14" s="1">
        <f>SUMPRODUCT(C2:C12,D2:D12)</f>
        <v>0</v>
      </c>
      <c r="M14" s="2"/>
      <c r="N14" s="2"/>
      <c r="O14" s="2"/>
      <c r="Q14" s="1">
        <f>'6a. Actions - EE'!B35</f>
        <v>0</v>
      </c>
      <c r="S14" s="2"/>
      <c r="T14" s="1" t="s">
        <v>474</v>
      </c>
      <c r="U14" s="1">
        <v>56.9</v>
      </c>
      <c r="V14" s="1">
        <v>204</v>
      </c>
      <c r="W14" s="1">
        <f t="shared" si="0"/>
        <v>0.20399999999999999</v>
      </c>
      <c r="Y14" s="1" t="s">
        <v>475</v>
      </c>
      <c r="Z14" s="1" t="s">
        <v>476</v>
      </c>
    </row>
    <row r="15" spans="1:26">
      <c r="A15" s="1" t="s">
        <v>477</v>
      </c>
      <c r="L15" s="4" t="s">
        <v>90</v>
      </c>
      <c r="M15" s="2"/>
      <c r="Q15" s="1">
        <f>'6a. Actions - EE'!B36</f>
        <v>0</v>
      </c>
      <c r="S15" s="2"/>
      <c r="T15" s="1" t="s">
        <v>478</v>
      </c>
      <c r="U15" s="1">
        <v>90.1</v>
      </c>
      <c r="V15" s="1">
        <v>254.8</v>
      </c>
      <c r="W15" s="1">
        <f t="shared" si="0"/>
        <v>0.25480000000000003</v>
      </c>
      <c r="Y15" s="1" t="s">
        <v>479</v>
      </c>
      <c r="Z15" s="1" t="s">
        <v>480</v>
      </c>
    </row>
    <row r="16" spans="1:26" ht="15.75">
      <c r="A16" s="1" t="s">
        <v>481</v>
      </c>
      <c r="L16" s="67" t="s">
        <v>286</v>
      </c>
      <c r="M16" s="3"/>
      <c r="Q16" s="1">
        <f>'6a. Actions - EE'!B37</f>
        <v>0</v>
      </c>
      <c r="R16" s="2"/>
      <c r="S16" s="2"/>
      <c r="Y16" s="1" t="s">
        <v>482</v>
      </c>
      <c r="Z16" s="1" t="s">
        <v>483</v>
      </c>
    </row>
    <row r="17" spans="1:26" ht="15.75">
      <c r="A17" s="1" t="s">
        <v>484</v>
      </c>
      <c r="L17" s="68" t="s">
        <v>287</v>
      </c>
      <c r="Q17" s="1">
        <f>'6a. Actions - EE'!B38</f>
        <v>0</v>
      </c>
      <c r="Y17" s="1" t="s">
        <v>485</v>
      </c>
      <c r="Z17" s="1" t="s">
        <v>486</v>
      </c>
    </row>
    <row r="18" spans="1:26" ht="15.75">
      <c r="A18" s="1" t="s">
        <v>487</v>
      </c>
      <c r="L18" s="69" t="s">
        <v>288</v>
      </c>
      <c r="Q18" s="1">
        <f>'6a. Actions - EE'!B39</f>
        <v>0</v>
      </c>
      <c r="Y18" s="1" t="s">
        <v>488</v>
      </c>
      <c r="Z18" s="1" t="s">
        <v>489</v>
      </c>
    </row>
    <row r="19" spans="1:26" ht="15.75">
      <c r="A19" s="1" t="s">
        <v>490</v>
      </c>
      <c r="L19" s="70" t="s">
        <v>289</v>
      </c>
      <c r="Q19" s="1">
        <f>'6a. Actions - EE'!B40</f>
        <v>0</v>
      </c>
      <c r="Y19" s="1" t="s">
        <v>491</v>
      </c>
      <c r="Z19" s="1" t="s">
        <v>492</v>
      </c>
    </row>
    <row r="20" spans="1:26" ht="15.75">
      <c r="A20" s="1" t="s">
        <v>493</v>
      </c>
      <c r="L20" s="71" t="s">
        <v>290</v>
      </c>
      <c r="Y20" s="1" t="s">
        <v>494</v>
      </c>
      <c r="Z20" s="1" t="s">
        <v>495</v>
      </c>
    </row>
    <row r="21" spans="1:26">
      <c r="A21" s="1" t="s">
        <v>496</v>
      </c>
      <c r="L21" s="570" t="s">
        <v>269</v>
      </c>
      <c r="Y21" s="1" t="s">
        <v>497</v>
      </c>
      <c r="Z21" s="1" t="s">
        <v>498</v>
      </c>
    </row>
    <row r="22" spans="1:26">
      <c r="A22" s="1" t="s">
        <v>499</v>
      </c>
      <c r="Y22" s="1" t="s">
        <v>500</v>
      </c>
      <c r="Z22" s="1" t="s">
        <v>501</v>
      </c>
    </row>
    <row r="23" spans="1:26">
      <c r="A23" s="1" t="s">
        <v>502</v>
      </c>
      <c r="Y23" s="1" t="s">
        <v>503</v>
      </c>
      <c r="Z23" s="1" t="s">
        <v>504</v>
      </c>
    </row>
    <row r="24" spans="1:26">
      <c r="A24" s="1" t="s">
        <v>505</v>
      </c>
      <c r="Y24" s="1" t="s">
        <v>506</v>
      </c>
      <c r="Z24" s="1" t="s">
        <v>507</v>
      </c>
    </row>
    <row r="25" spans="1:26">
      <c r="A25" s="1" t="s">
        <v>508</v>
      </c>
      <c r="Y25" s="1" t="s">
        <v>509</v>
      </c>
      <c r="Z25" s="1" t="s">
        <v>510</v>
      </c>
    </row>
    <row r="26" spans="1:26">
      <c r="A26" s="1" t="s">
        <v>511</v>
      </c>
      <c r="Y26" s="1" t="s">
        <v>512</v>
      </c>
      <c r="Z26" s="1" t="s">
        <v>513</v>
      </c>
    </row>
    <row r="27" spans="1:26" ht="15" thickBot="1">
      <c r="A27" s="1" t="s">
        <v>514</v>
      </c>
      <c r="R27" s="284">
        <v>90000</v>
      </c>
      <c r="S27" s="384">
        <f>R27*0.18</f>
        <v>16200</v>
      </c>
      <c r="Y27" s="1" t="s">
        <v>515</v>
      </c>
      <c r="Z27" s="1" t="s">
        <v>516</v>
      </c>
    </row>
    <row r="28" spans="1:26" ht="15.75" thickTop="1" thickBot="1">
      <c r="Q28" s="55"/>
      <c r="R28" s="284">
        <v>120000</v>
      </c>
      <c r="S28" s="384">
        <f t="shared" ref="S28:S30" si="1">R28*0.18</f>
        <v>21600</v>
      </c>
      <c r="T28" s="1">
        <f>160000*0.05</f>
        <v>8000</v>
      </c>
      <c r="Y28" s="1" t="s">
        <v>517</v>
      </c>
      <c r="Z28" s="1" t="s">
        <v>518</v>
      </c>
    </row>
    <row r="29" spans="1:26" ht="15.75" thickTop="1" thickBot="1">
      <c r="A29" s="4" t="s">
        <v>519</v>
      </c>
      <c r="Q29" s="55"/>
      <c r="R29" s="288">
        <v>100000</v>
      </c>
      <c r="S29" s="384">
        <f t="shared" si="1"/>
        <v>18000</v>
      </c>
      <c r="T29" s="341"/>
      <c r="Y29" s="1" t="s">
        <v>520</v>
      </c>
      <c r="Z29" s="1" t="s">
        <v>521</v>
      </c>
    </row>
    <row r="30" spans="1:26" ht="15.75" thickTop="1" thickBot="1">
      <c r="A30" s="1" t="s">
        <v>522</v>
      </c>
      <c r="Q30" s="340">
        <f>90000*0.18</f>
        <v>16200</v>
      </c>
      <c r="R30" s="288">
        <v>50000</v>
      </c>
      <c r="S30" s="384">
        <f t="shared" si="1"/>
        <v>9000</v>
      </c>
      <c r="Y30" s="1" t="s">
        <v>523</v>
      </c>
    </row>
    <row r="31" spans="1:26" ht="13.5" thickTop="1">
      <c r="A31" s="1" t="s">
        <v>524</v>
      </c>
      <c r="Y31" s="1" t="s">
        <v>525</v>
      </c>
    </row>
    <row r="32" spans="1:26">
      <c r="A32" s="1" t="s">
        <v>417</v>
      </c>
    </row>
    <row r="33" spans="1:20">
      <c r="E33" s="252"/>
    </row>
    <row r="34" spans="1:20">
      <c r="A34" s="4" t="s">
        <v>131</v>
      </c>
      <c r="E34" s="252"/>
    </row>
    <row r="35" spans="1:20">
      <c r="A35" s="1" t="s">
        <v>526</v>
      </c>
      <c r="E35" s="252"/>
      <c r="R35" s="1">
        <f>120000*1.3</f>
        <v>156000</v>
      </c>
    </row>
    <row r="36" spans="1:20">
      <c r="A36" s="1" t="s">
        <v>527</v>
      </c>
      <c r="R36" s="252"/>
    </row>
    <row r="37" spans="1:20">
      <c r="A37" s="1" t="s">
        <v>528</v>
      </c>
    </row>
    <row r="38" spans="1:20">
      <c r="A38" s="1" t="s">
        <v>529</v>
      </c>
      <c r="N38" s="56"/>
    </row>
    <row r="39" spans="1:20">
      <c r="A39" s="1" t="s">
        <v>530</v>
      </c>
    </row>
    <row r="40" spans="1:20">
      <c r="A40" s="1" t="s">
        <v>531</v>
      </c>
    </row>
    <row r="41" spans="1:20">
      <c r="A41" s="1" t="s">
        <v>532</v>
      </c>
      <c r="T41" s="4"/>
    </row>
    <row r="42" spans="1:20">
      <c r="A42" s="1" t="s">
        <v>533</v>
      </c>
    </row>
    <row r="43" spans="1:20">
      <c r="A43" s="1" t="s">
        <v>534</v>
      </c>
    </row>
    <row r="44" spans="1:20">
      <c r="A44" s="1" t="s">
        <v>535</v>
      </c>
    </row>
    <row r="45" spans="1:20">
      <c r="A45" s="1" t="s">
        <v>536</v>
      </c>
    </row>
    <row r="46" spans="1:20">
      <c r="A46" s="1" t="s">
        <v>537</v>
      </c>
    </row>
    <row r="47" spans="1:20">
      <c r="A47" s="1" t="s">
        <v>538</v>
      </c>
    </row>
    <row r="48" spans="1:20">
      <c r="A48" s="1" t="s">
        <v>539</v>
      </c>
    </row>
    <row r="49" spans="1:12">
      <c r="A49" s="1" t="s">
        <v>540</v>
      </c>
    </row>
    <row r="50" spans="1:12">
      <c r="A50" s="1" t="s">
        <v>541</v>
      </c>
    </row>
    <row r="51" spans="1:12">
      <c r="A51" s="1" t="s">
        <v>542</v>
      </c>
    </row>
    <row r="52" spans="1:12">
      <c r="A52" s="1" t="s">
        <v>543</v>
      </c>
    </row>
    <row r="53" spans="1:12">
      <c r="A53" s="1" t="s">
        <v>544</v>
      </c>
    </row>
    <row r="55" spans="1:12">
      <c r="A55" s="4" t="s">
        <v>545</v>
      </c>
      <c r="I55" s="2"/>
      <c r="J55" s="2"/>
      <c r="K55" s="2"/>
      <c r="L55" s="2"/>
    </row>
    <row r="56" spans="1:12">
      <c r="A56" s="46" t="s">
        <v>546</v>
      </c>
      <c r="I56" s="2"/>
      <c r="J56" s="2"/>
      <c r="K56" s="2"/>
      <c r="L56" s="2"/>
    </row>
    <row r="57" spans="1:12">
      <c r="A57" s="46" t="s">
        <v>547</v>
      </c>
      <c r="I57" s="2"/>
      <c r="J57" s="2"/>
      <c r="K57" s="2"/>
      <c r="L57" s="2"/>
    </row>
    <row r="58" spans="1:12">
      <c r="A58" s="46" t="s">
        <v>548</v>
      </c>
      <c r="I58" s="2"/>
      <c r="J58" s="2"/>
      <c r="K58" s="2"/>
      <c r="L58" s="2"/>
    </row>
    <row r="59" spans="1:12">
      <c r="A59" s="46" t="s">
        <v>549</v>
      </c>
      <c r="I59" s="2"/>
      <c r="J59" s="2"/>
      <c r="K59" s="2"/>
      <c r="L59" s="2"/>
    </row>
    <row r="60" spans="1:12">
      <c r="A60" s="46" t="s">
        <v>550</v>
      </c>
      <c r="I60" s="2"/>
      <c r="J60" s="2"/>
      <c r="K60" s="2"/>
      <c r="L60" s="2"/>
    </row>
    <row r="61" spans="1:12">
      <c r="A61" s="46" t="s">
        <v>551</v>
      </c>
    </row>
    <row r="62" spans="1:12">
      <c r="A62" s="46" t="s">
        <v>552</v>
      </c>
    </row>
    <row r="63" spans="1:12">
      <c r="A63" s="46" t="s">
        <v>553</v>
      </c>
      <c r="C63" s="4"/>
      <c r="D63" s="4"/>
      <c r="E63" s="4"/>
      <c r="F63" s="4"/>
      <c r="G63" s="4"/>
      <c r="H63" s="4"/>
    </row>
    <row r="64" spans="1:12">
      <c r="A64" s="46" t="s">
        <v>554</v>
      </c>
    </row>
    <row r="65" spans="1:1">
      <c r="A65" s="46" t="s">
        <v>555</v>
      </c>
    </row>
    <row r="66" spans="1:1">
      <c r="A66" s="46" t="s">
        <v>556</v>
      </c>
    </row>
    <row r="67" spans="1:1">
      <c r="A67" s="46" t="s">
        <v>557</v>
      </c>
    </row>
    <row r="68" spans="1:1">
      <c r="A68" s="46" t="s">
        <v>558</v>
      </c>
    </row>
    <row r="69" spans="1:1">
      <c r="A69" s="1" t="s">
        <v>559</v>
      </c>
    </row>
    <row r="70" spans="1:1">
      <c r="A70" s="46" t="s">
        <v>560</v>
      </c>
    </row>
    <row r="71" spans="1:1">
      <c r="A71" s="46" t="s">
        <v>561</v>
      </c>
    </row>
    <row r="72" spans="1:1">
      <c r="A72" s="46" t="s">
        <v>562</v>
      </c>
    </row>
    <row r="73" spans="1:1">
      <c r="A73" s="46" t="s">
        <v>563</v>
      </c>
    </row>
    <row r="74" spans="1:1">
      <c r="A74" s="46" t="s">
        <v>564</v>
      </c>
    </row>
    <row r="75" spans="1:1">
      <c r="A75" s="46" t="s">
        <v>565</v>
      </c>
    </row>
    <row r="76" spans="1:1">
      <c r="A76" s="46" t="s">
        <v>566</v>
      </c>
    </row>
    <row r="77" spans="1:1">
      <c r="A77" s="46" t="s">
        <v>567</v>
      </c>
    </row>
    <row r="78" spans="1:1">
      <c r="A78" s="46" t="s">
        <v>568</v>
      </c>
    </row>
    <row r="79" spans="1:1">
      <c r="A79" s="46" t="s">
        <v>569</v>
      </c>
    </row>
    <row r="80" spans="1:1">
      <c r="A80" s="46" t="s">
        <v>570</v>
      </c>
    </row>
    <row r="81" spans="1:1">
      <c r="A81" s="46" t="s">
        <v>571</v>
      </c>
    </row>
    <row r="82" spans="1:1">
      <c r="A82" s="46" t="s">
        <v>572</v>
      </c>
    </row>
    <row r="83" spans="1:1">
      <c r="A83" s="46" t="s">
        <v>573</v>
      </c>
    </row>
    <row r="84" spans="1:1">
      <c r="A84" s="46" t="s">
        <v>574</v>
      </c>
    </row>
    <row r="85" spans="1:1">
      <c r="A85" s="46" t="s">
        <v>575</v>
      </c>
    </row>
    <row r="86" spans="1:1">
      <c r="A86" s="46" t="s">
        <v>576</v>
      </c>
    </row>
    <row r="87" spans="1:1">
      <c r="A87" s="46" t="s">
        <v>577</v>
      </c>
    </row>
    <row r="88" spans="1:1">
      <c r="A88" s="46" t="s">
        <v>578</v>
      </c>
    </row>
    <row r="89" spans="1:1">
      <c r="A89" s="46" t="s">
        <v>579</v>
      </c>
    </row>
    <row r="90" spans="1:1">
      <c r="A90" s="47" t="s">
        <v>580</v>
      </c>
    </row>
    <row r="91" spans="1:1">
      <c r="A91" s="46" t="s">
        <v>581</v>
      </c>
    </row>
  </sheetData>
  <sheetProtection sheet="1" objects="1" scenarios="1"/>
  <sortState xmlns:xlrd2="http://schemas.microsoft.com/office/spreadsheetml/2017/richdata2" ref="A82:A117">
    <sortCondition ref="A82:A117"/>
  </sortState>
  <phoneticPr fontId="25" type="noConversion"/>
  <pageMargins left="0.7" right="0.7" top="0.75" bottom="0.75" header="0.3" footer="0.3"/>
  <pageSetup paperSize="9" orientation="portrait" horizontalDpi="4294967293" verticalDpi="0"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3BEED3-F882-4AB8-9E15-75465B804196}">
  <sheetPr>
    <tabColor theme="1" tint="0.499984740745262"/>
  </sheetPr>
  <dimension ref="A1:M19"/>
  <sheetViews>
    <sheetView topLeftCell="A8" workbookViewId="0">
      <selection activeCell="F2" sqref="F2"/>
    </sheetView>
  </sheetViews>
  <sheetFormatPr defaultRowHeight="15"/>
  <cols>
    <col min="1" max="1" width="31.28515625" style="59" customWidth="1"/>
    <col min="2" max="2" width="91.5703125" style="58" customWidth="1"/>
  </cols>
  <sheetData>
    <row r="1" spans="1:13">
      <c r="A1" s="60" t="s">
        <v>582</v>
      </c>
      <c r="B1" s="61" t="s">
        <v>583</v>
      </c>
    </row>
    <row r="2" spans="1:13" ht="45.75">
      <c r="A2" s="59" t="s">
        <v>584</v>
      </c>
      <c r="B2" s="58" t="s">
        <v>585</v>
      </c>
      <c r="F2" s="520"/>
      <c r="G2" s="521"/>
      <c r="H2" s="522"/>
      <c r="I2" s="521"/>
      <c r="J2" s="521"/>
      <c r="K2" s="521"/>
      <c r="L2" s="521"/>
      <c r="M2" s="521"/>
    </row>
    <row r="3" spans="1:13" ht="30.75">
      <c r="A3" s="59" t="s">
        <v>586</v>
      </c>
      <c r="B3" s="58" t="s">
        <v>587</v>
      </c>
      <c r="F3" s="521"/>
      <c r="G3" s="523"/>
      <c r="H3" s="521"/>
      <c r="I3" s="521"/>
      <c r="J3" s="521"/>
      <c r="K3" s="521"/>
      <c r="L3" s="521"/>
      <c r="M3" s="521"/>
    </row>
    <row r="4" spans="1:13" ht="30.75">
      <c r="A4" s="59" t="s">
        <v>588</v>
      </c>
      <c r="B4" s="58" t="s">
        <v>589</v>
      </c>
      <c r="F4" s="521"/>
    </row>
    <row r="5" spans="1:13" ht="45.75">
      <c r="A5" s="59" t="s">
        <v>590</v>
      </c>
      <c r="B5" s="58" t="s">
        <v>591</v>
      </c>
      <c r="F5" s="521"/>
    </row>
    <row r="6" spans="1:13">
      <c r="A6" s="59" t="s">
        <v>592</v>
      </c>
      <c r="B6" s="58" t="s">
        <v>593</v>
      </c>
    </row>
    <row r="7" spans="1:13">
      <c r="A7" s="59" t="s">
        <v>594</v>
      </c>
      <c r="B7" s="58" t="s">
        <v>595</v>
      </c>
    </row>
    <row r="8" spans="1:13" ht="33">
      <c r="A8" s="59" t="s">
        <v>596</v>
      </c>
      <c r="B8" s="58" t="s">
        <v>597</v>
      </c>
    </row>
    <row r="9" spans="1:13" ht="60">
      <c r="A9" s="59" t="s">
        <v>598</v>
      </c>
      <c r="B9" s="58" t="s">
        <v>599</v>
      </c>
    </row>
    <row r="10" spans="1:13" ht="45">
      <c r="A10" s="59" t="s">
        <v>600</v>
      </c>
      <c r="B10" s="58" t="s">
        <v>601</v>
      </c>
    </row>
    <row r="11" spans="1:13">
      <c r="A11" s="59" t="s">
        <v>602</v>
      </c>
      <c r="B11" s="58" t="s">
        <v>603</v>
      </c>
    </row>
    <row r="12" spans="1:13" ht="60">
      <c r="A12" s="59" t="s">
        <v>430</v>
      </c>
      <c r="B12" s="58" t="s">
        <v>604</v>
      </c>
    </row>
    <row r="13" spans="1:13">
      <c r="A13" s="59" t="s">
        <v>605</v>
      </c>
      <c r="B13" s="58" t="s">
        <v>606</v>
      </c>
    </row>
    <row r="14" spans="1:13" ht="30">
      <c r="A14" s="59" t="s">
        <v>607</v>
      </c>
      <c r="B14" s="58" t="s">
        <v>608</v>
      </c>
    </row>
    <row r="15" spans="1:13" ht="45">
      <c r="A15" s="59" t="s">
        <v>609</v>
      </c>
      <c r="B15" s="58" t="s">
        <v>610</v>
      </c>
    </row>
    <row r="16" spans="1:13" ht="45">
      <c r="A16" s="59" t="s">
        <v>611</v>
      </c>
      <c r="B16" s="58" t="s">
        <v>612</v>
      </c>
    </row>
    <row r="17" spans="1:2">
      <c r="A17" s="59" t="s">
        <v>613</v>
      </c>
      <c r="B17" s="58" t="s">
        <v>614</v>
      </c>
    </row>
    <row r="18" spans="1:2">
      <c r="A18" s="59" t="s">
        <v>615</v>
      </c>
      <c r="B18" s="58" t="s">
        <v>616</v>
      </c>
    </row>
    <row r="19" spans="1:2" ht="75">
      <c r="A19" s="59" t="s">
        <v>617</v>
      </c>
      <c r="B19" s="58" t="s">
        <v>618</v>
      </c>
    </row>
  </sheetData>
  <sheetProtection sheet="1" objects="1" scenarios="1"/>
  <sortState xmlns:xlrd2="http://schemas.microsoft.com/office/spreadsheetml/2017/richdata2" ref="A2:B21">
    <sortCondition ref="A1"/>
  </sortState>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578171CD4D293438393780A9AB2D2FC" ma:contentTypeVersion="18" ma:contentTypeDescription="Create a new document." ma:contentTypeScope="" ma:versionID="c570fff64c2dd66b6a6e9ddd2b0c3569">
  <xsd:schema xmlns:xsd="http://www.w3.org/2001/XMLSchema" xmlns:xs="http://www.w3.org/2001/XMLSchema" xmlns:p="http://schemas.microsoft.com/office/2006/metadata/properties" xmlns:ns2="57183c18-3ce8-4437-865f-184dff8ac2dd" xmlns:ns3="8d70b670-d064-4aa3-bdfb-67aa7bbc18e5" targetNamespace="http://schemas.microsoft.com/office/2006/metadata/properties" ma:root="true" ma:fieldsID="65dce298cb2036306d1bc80164bd3425" ns2:_="" ns3:_="">
    <xsd:import namespace="57183c18-3ce8-4437-865f-184dff8ac2dd"/>
    <xsd:import namespace="8d70b670-d064-4aa3-bdfb-67aa7bbc18e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ServiceOCR"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183c18-3ce8-4437-865f-184dff8ac2d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a11c4129-6f29-4f72-ba0f-e7d3cde34f5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d70b670-d064-4aa3-bdfb-67aa7bbc18e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65d28201-cd43-48a7-97a9-fb93b0ef7ac8}" ma:internalName="TaxCatchAll" ma:showField="CatchAllData" ma:web="8d70b670-d064-4aa3-bdfb-67aa7bbc18e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8d70b670-d064-4aa3-bdfb-67aa7bbc18e5">
      <UserInfo>
        <DisplayName>Stapleton Dearbhla</DisplayName>
        <AccountId>2152</AccountId>
        <AccountType/>
      </UserInfo>
      <UserInfo>
        <DisplayName>Sharkey Fergus</DisplayName>
        <AccountId>186</AccountId>
        <AccountType/>
      </UserInfo>
    </SharedWithUsers>
    <lcf76f155ced4ddcb4097134ff3c332f xmlns="57183c18-3ce8-4437-865f-184dff8ac2dd">
      <Terms xmlns="http://schemas.microsoft.com/office/infopath/2007/PartnerControls"/>
    </lcf76f155ced4ddcb4097134ff3c332f>
    <TaxCatchAll xmlns="8d70b670-d064-4aa3-bdfb-67aa7bbc18e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007F8EB-36B4-4267-93DD-DF39280D181B}"/>
</file>

<file path=customXml/itemProps2.xml><?xml version="1.0" encoding="utf-8"?>
<ds:datastoreItem xmlns:ds="http://schemas.openxmlformats.org/officeDocument/2006/customXml" ds:itemID="{137842FB-DB9B-43F4-B602-8CEC9159944E}"/>
</file>

<file path=customXml/itemProps3.xml><?xml version="1.0" encoding="utf-8"?>
<ds:datastoreItem xmlns:ds="http://schemas.openxmlformats.org/officeDocument/2006/customXml" ds:itemID="{521E9298-BBE4-4551-9279-F11AEE541FC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Williams Helen</dc:creator>
  <cp:keywords/>
  <dc:description/>
  <cp:lastModifiedBy>Daniel Gleeson</cp:lastModifiedBy>
  <cp:revision/>
  <dcterms:created xsi:type="dcterms:W3CDTF">2021-01-26T11:17:14Z</dcterms:created>
  <dcterms:modified xsi:type="dcterms:W3CDTF">2024-10-16T10:43:42Z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0x0101002578171CD4D293438393780A9AB2D2FC</vt:lpwstr>
  </property>
  <property fmtid="{D5CDD505-2E9C-101B-9397-08002B2CF9AE}" pid="3" name="MediaServiceImageTags">
    <vt:lpwstr/>
  </property>
</Properties>
</file>