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khoulihan\Desktop\TOOLS\"/>
    </mc:Choice>
  </mc:AlternateContent>
  <bookViews>
    <workbookView xWindow="0" yWindow="0" windowWidth="19200" windowHeight="7620"/>
  </bookViews>
  <sheets>
    <sheet name="Introduction" sheetId="4" r:id="rId1"/>
    <sheet name="Applicant Details" sheetId="3" r:id="rId2"/>
    <sheet name="Technical Data" sheetId="2" r:id="rId3"/>
    <sheet name="Tables" sheetId="1" state="hidden" r:id="rId4"/>
  </sheets>
  <definedNames>
    <definedName name="Anchor1">Tables!$B$5</definedName>
    <definedName name="Buildings">Tables!$C$5:$H$5</definedName>
    <definedName name="Light_controls">Tables!$C$39:$C$43</definedName>
    <definedName name="Light_types">Tables!$B$38:$B$49</definedName>
    <definedName name="_xlnm.Print_Area" localSheetId="2">'Technical Data'!$A$1:$K$48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2" l="1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22" i="2"/>
  <c r="A22" i="2" l="1"/>
  <c r="A23" i="2" l="1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K23" i="2" l="1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C40" i="2" l="1"/>
  <c r="C39" i="2"/>
  <c r="K22" i="2"/>
  <c r="K37" i="2" l="1"/>
  <c r="J37" i="2"/>
  <c r="C43" i="2" s="1"/>
  <c r="C45" i="2" s="1"/>
  <c r="C48" i="2" s="1"/>
  <c r="C41" i="2" l="1"/>
  <c r="C42" i="2" s="1"/>
</calcChain>
</file>

<file path=xl/comments1.xml><?xml version="1.0" encoding="utf-8"?>
<comments xmlns="http://schemas.openxmlformats.org/spreadsheetml/2006/main">
  <authors>
    <author>PJ McLoughlin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</rPr>
          <t>PJ McLoughlin:</t>
        </r>
        <r>
          <rPr>
            <sz val="9"/>
            <color indexed="81"/>
            <rFont val="Tahoma"/>
            <family val="2"/>
          </rPr>
          <t xml:space="preserve">
Format = €0.12 for 12 cent for example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PJ McLoughlin:</t>
        </r>
        <r>
          <rPr>
            <sz val="9"/>
            <color indexed="81"/>
            <rFont val="Tahoma"/>
            <family val="2"/>
          </rPr>
          <t xml:space="preserve">
Format = €0.12 for 12 cent for example</t>
        </r>
      </text>
    </comment>
  </commentList>
</comments>
</file>

<file path=xl/comments2.xml><?xml version="1.0" encoding="utf-8"?>
<comments xmlns="http://schemas.openxmlformats.org/spreadsheetml/2006/main">
  <authors>
    <author>Sproule Ivan</author>
    <author>PJ McLoughlin</author>
  </authors>
  <commentList>
    <comment ref="F3" authorId="0" shapeId="0">
      <text>
        <r>
          <rPr>
            <b/>
            <sz val="9"/>
            <color indexed="81"/>
            <rFont val="Tahoma"/>
            <family val="2"/>
          </rPr>
          <t>Sproule Ivan:</t>
        </r>
        <r>
          <rPr>
            <sz val="9"/>
            <color indexed="81"/>
            <rFont val="Tahoma"/>
            <family val="2"/>
          </rPr>
          <t xml:space="preserve">
Including control gear and lamp watts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Sproule Ivan:</t>
        </r>
        <r>
          <rPr>
            <sz val="9"/>
            <color indexed="81"/>
            <rFont val="Tahoma"/>
            <family val="2"/>
          </rPr>
          <t xml:space="preserve">
Best estimate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PJ McLoughlin:</t>
        </r>
        <r>
          <rPr>
            <sz val="9"/>
            <color indexed="81"/>
            <rFont val="Tahoma"/>
            <family val="2"/>
          </rPr>
          <t xml:space="preserve">
This is the Maintenance Savings Cost, </t>
        </r>
      </text>
    </comment>
  </commentList>
</comments>
</file>

<file path=xl/sharedStrings.xml><?xml version="1.0" encoding="utf-8"?>
<sst xmlns="http://schemas.openxmlformats.org/spreadsheetml/2006/main" count="211" uniqueCount="152">
  <si>
    <t>Retail</t>
  </si>
  <si>
    <t>Fitness</t>
  </si>
  <si>
    <t>Jewellers</t>
  </si>
  <si>
    <t>Pharmacy</t>
  </si>
  <si>
    <t>Hotel (small)</t>
  </si>
  <si>
    <t>Nursing home</t>
  </si>
  <si>
    <t>Retail area</t>
  </si>
  <si>
    <t>Toilets/shower</t>
  </si>
  <si>
    <t>Staff room</t>
  </si>
  <si>
    <t>Storage</t>
  </si>
  <si>
    <t>Office</t>
  </si>
  <si>
    <t>Changing rooms</t>
  </si>
  <si>
    <t>Bedroom</t>
  </si>
  <si>
    <t>Area 1</t>
  </si>
  <si>
    <t>Area 2</t>
  </si>
  <si>
    <t>Area 3</t>
  </si>
  <si>
    <t>Area 4</t>
  </si>
  <si>
    <t>Area 5</t>
  </si>
  <si>
    <t>Area 6</t>
  </si>
  <si>
    <t>Area 7</t>
  </si>
  <si>
    <t>Area 8</t>
  </si>
  <si>
    <t>Area 9</t>
  </si>
  <si>
    <t>Area 10</t>
  </si>
  <si>
    <t>Building classification:</t>
  </si>
  <si>
    <t>Areas -&gt;</t>
  </si>
  <si>
    <t>Lighting Types</t>
  </si>
  <si>
    <t>Tungsten Halogen</t>
  </si>
  <si>
    <t>Metal Halide</t>
  </si>
  <si>
    <t>Compact Fluorescent</t>
  </si>
  <si>
    <t xml:space="preserve">Low pressure Sodium/E </t>
  </si>
  <si>
    <t>LED</t>
  </si>
  <si>
    <t>Average daylight hours in Ireland?</t>
  </si>
  <si>
    <t>Recommended Lux level</t>
  </si>
  <si>
    <t>Lighting controls</t>
  </si>
  <si>
    <t>Timeclock</t>
  </si>
  <si>
    <t xml:space="preserve"> Lighting type</t>
  </si>
  <si>
    <t>Controls reduction %</t>
  </si>
  <si>
    <t>Display Area</t>
  </si>
  <si>
    <t>Pool</t>
  </si>
  <si>
    <t>Gymnasium</t>
  </si>
  <si>
    <t>Ensuites</t>
  </si>
  <si>
    <t>Conference room</t>
  </si>
  <si>
    <t>Bar</t>
  </si>
  <si>
    <t>Reception</t>
  </si>
  <si>
    <t>Lounge</t>
  </si>
  <si>
    <t>Area description:</t>
  </si>
  <si>
    <t>Unit cost (day) cent/kWh</t>
  </si>
  <si>
    <t>Unit cost (night) cent/kWh</t>
  </si>
  <si>
    <t>Saving</t>
  </si>
  <si>
    <t>Day kWh</t>
  </si>
  <si>
    <t>Night kWh</t>
  </si>
  <si>
    <t>Capital cost €</t>
  </si>
  <si>
    <t>Annual CO₂ emission reduction</t>
  </si>
  <si>
    <t>Energy Efficient Lighting in Offices</t>
  </si>
  <si>
    <t>EXTERIOR SPACES: A GUIDE TO ENERGY EFFICIENT AND COST EFFECTIVE LIGHTING</t>
  </si>
  <si>
    <t>RETAIL BUSINESS: A GUIDE TO ENERGY EFFICIENT AND COST EFFECTIVE LIGHTING</t>
  </si>
  <si>
    <t xml:space="preserve">Building Name: </t>
  </si>
  <si>
    <t xml:space="preserve">Building Address: </t>
  </si>
  <si>
    <t xml:space="preserve">Date: </t>
  </si>
  <si>
    <t>Total annual saving</t>
  </si>
  <si>
    <t>Average daylight hours in Ireland.</t>
  </si>
  <si>
    <t>LIGHTING INFORMATION SOURCES</t>
  </si>
  <si>
    <t>Church</t>
  </si>
  <si>
    <t>Corridor</t>
  </si>
  <si>
    <t>Display Fridge</t>
  </si>
  <si>
    <t>Car Park</t>
  </si>
  <si>
    <t>Carpark</t>
  </si>
  <si>
    <t>Treatment Rooms</t>
  </si>
  <si>
    <t>Sluice Room</t>
  </si>
  <si>
    <t>Other</t>
  </si>
  <si>
    <t>Production Area</t>
  </si>
  <si>
    <t>Shower Room</t>
  </si>
  <si>
    <t>Tungsten Halogen LV</t>
  </si>
  <si>
    <t>Incandescant</t>
  </si>
  <si>
    <t>Meeting Room</t>
  </si>
  <si>
    <t>Plant Room</t>
  </si>
  <si>
    <t>Kitchen</t>
  </si>
  <si>
    <t>Staff Canteen</t>
  </si>
  <si>
    <t>Comms Room</t>
  </si>
  <si>
    <t>Prescription Prep</t>
  </si>
  <si>
    <t>Sales Counter</t>
  </si>
  <si>
    <t>Cold Room</t>
  </si>
  <si>
    <t>Food Preparation</t>
  </si>
  <si>
    <t>Food Display</t>
  </si>
  <si>
    <t>Switch Room</t>
  </si>
  <si>
    <t>Test Room</t>
  </si>
  <si>
    <t>Board Room</t>
  </si>
  <si>
    <t>Workshop</t>
  </si>
  <si>
    <t>Microwave sensors ( movement detection)</t>
  </si>
  <si>
    <t>Daylight sensing ( photo sensitive)</t>
  </si>
  <si>
    <t>None</t>
  </si>
  <si>
    <t>Fluorescant Tube</t>
  </si>
  <si>
    <t>Mercury</t>
  </si>
  <si>
    <t>White Sodium (SON)</t>
  </si>
  <si>
    <t>High Pressure Sodium</t>
  </si>
  <si>
    <t>Window Display</t>
  </si>
  <si>
    <t>Ward</t>
  </si>
  <si>
    <t>Control % Savings</t>
  </si>
  <si>
    <t>Morgue</t>
  </si>
  <si>
    <t>Controls Reduction %</t>
  </si>
  <si>
    <t>Activity Type:</t>
  </si>
  <si>
    <t>Number of Fittings</t>
  </si>
  <si>
    <t>Watts/Fitting</t>
  </si>
  <si>
    <t>Occupancy detection</t>
  </si>
  <si>
    <t>Passive Infra Red (PIR) (heat)</t>
  </si>
  <si>
    <t>Trimming</t>
  </si>
  <si>
    <t>Automatic dimming</t>
  </si>
  <si>
    <t>Timed Dimming</t>
  </si>
  <si>
    <t>Building Name:</t>
  </si>
  <si>
    <t>Building Address:</t>
  </si>
  <si>
    <t>Days /Week</t>
  </si>
  <si>
    <t>Weeks/Year</t>
  </si>
  <si>
    <t>Approved by:</t>
  </si>
  <si>
    <t>Completed by:</t>
  </si>
  <si>
    <t>Date:</t>
  </si>
  <si>
    <t>Daytime Hours</t>
  </si>
  <si>
    <t>Nighttime Hours</t>
  </si>
  <si>
    <t>Applicant Details</t>
  </si>
  <si>
    <t xml:space="preserve">Annual energy saving  </t>
  </si>
  <si>
    <t>Simple payback</t>
  </si>
  <si>
    <r>
      <t>CO</t>
    </r>
    <r>
      <rPr>
        <b/>
        <vertAlign val="subscript"/>
        <sz val="10"/>
        <color theme="0"/>
        <rFont val="Calibri"/>
        <family val="2"/>
        <scheme val="minor"/>
      </rPr>
      <t>2</t>
    </r>
    <r>
      <rPr>
        <b/>
        <sz val="10"/>
        <color theme="0"/>
        <rFont val="Calibri"/>
        <family val="2"/>
        <scheme val="minor"/>
      </rPr>
      <t xml:space="preserve"> Emissions factor:</t>
    </r>
  </si>
  <si>
    <t>Annual Primary Energy Saving</t>
  </si>
  <si>
    <t>Annual energy cost saving  €</t>
  </si>
  <si>
    <t>Actual LUX Level</t>
  </si>
  <si>
    <t>kg CO2/kWh</t>
  </si>
  <si>
    <t>Check here</t>
  </si>
  <si>
    <t>Day time hours:</t>
  </si>
  <si>
    <t>Night time hours:</t>
  </si>
  <si>
    <t>Lighting Upgrade Calculation Workbook</t>
  </si>
  <si>
    <t>Disclaimer: This tool is intended to provide indicative results, SEAI cannot be held liable for any losses incurred though its use.</t>
  </si>
  <si>
    <t>Click Here</t>
  </si>
  <si>
    <t>This simple workbook has been developed by SEAI to assist businesses with evaluating savings from lighting upgrade projects.</t>
  </si>
  <si>
    <t xml:space="preserve">Data entry cells are shown as </t>
  </si>
  <si>
    <t>Area 11</t>
  </si>
  <si>
    <t>Area 12</t>
  </si>
  <si>
    <t>Area 13</t>
  </si>
  <si>
    <t>Area 14</t>
  </si>
  <si>
    <t>Area 15</t>
  </si>
  <si>
    <t>Food Prep/Servery</t>
  </si>
  <si>
    <t>Present/Existing Lighting System</t>
  </si>
  <si>
    <t>Proposed Lighting Upgrade</t>
  </si>
  <si>
    <t>Fitting referes to either a whole lamp replacement or complete fitting and lamp, including any circuit losses in the relevant cell.</t>
  </si>
  <si>
    <t>Restaurant/Dining</t>
  </si>
  <si>
    <t>Dining Room</t>
  </si>
  <si>
    <t>Summary</t>
  </si>
  <si>
    <t>Building use</t>
  </si>
  <si>
    <t>Version 1.1</t>
  </si>
  <si>
    <t xml:space="preserve"> Control Type</t>
  </si>
  <si>
    <t>Comment</t>
  </si>
  <si>
    <t>Lamp replacement saving €</t>
  </si>
  <si>
    <t>Day unit rate €/kWh</t>
  </si>
  <si>
    <t>Night unit rate €/kWh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</si>
</sst>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[$€-2]\ * #,##0_-;\-[$€-2]\ * #,##0_-;_-[$€-2]\ * &quot;-&quot;??_-;_-@_-"/>
    <numFmt numFmtId="165" formatCode="0.00&quot; years&quot;"/>
    <numFmt numFmtId="166" formatCode="0,000&quot; kWh&quot;"/>
    <numFmt numFmtId="167" formatCode="0.000&quot; tonnes&quot;"/>
    <numFmt numFmtId="168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bscript"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3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Alignment="1">
      <alignment horizontal="left" vertical="top" wrapText="1"/>
    </xf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12" fillId="4" borderId="0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vertical="top" wrapText="1"/>
    </xf>
    <xf numFmtId="0" fontId="12" fillId="4" borderId="0" xfId="0" applyFont="1" applyFill="1" applyBorder="1" applyAlignment="1">
      <alignment vertical="top" wrapText="1"/>
    </xf>
    <xf numFmtId="0" fontId="12" fillId="4" borderId="16" xfId="0" applyFont="1" applyFill="1" applyBorder="1" applyAlignment="1">
      <alignment vertical="top" wrapText="1"/>
    </xf>
    <xf numFmtId="0" fontId="9" fillId="4" borderId="2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vertical="center" wrapText="1"/>
    </xf>
    <xf numFmtId="0" fontId="1" fillId="2" borderId="6" xfId="1" applyBorder="1" applyAlignment="1" applyProtection="1">
      <alignment horizontal="center" vertical="center"/>
      <protection locked="0"/>
    </xf>
    <xf numFmtId="0" fontId="10" fillId="2" borderId="4" xfId="1" applyFont="1" applyBorder="1" applyAlignment="1" applyProtection="1">
      <alignment horizontal="center"/>
      <protection locked="0"/>
    </xf>
    <xf numFmtId="0" fontId="11" fillId="4" borderId="0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9" fillId="4" borderId="0" xfId="0" applyFont="1" applyFill="1" applyBorder="1" applyAlignment="1" applyProtection="1">
      <alignment vertical="center" wrapText="1"/>
    </xf>
    <xf numFmtId="0" fontId="16" fillId="4" borderId="23" xfId="0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 applyProtection="1">
      <alignment horizontal="center" vertical="center" wrapText="1"/>
    </xf>
    <xf numFmtId="0" fontId="0" fillId="0" borderId="21" xfId="0" applyBorder="1" applyProtection="1"/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28" xfId="1" applyBorder="1" applyProtection="1">
      <protection locked="0"/>
    </xf>
    <xf numFmtId="0" fontId="1" fillId="2" borderId="1" xfId="1" applyBorder="1" applyProtection="1">
      <protection locked="0"/>
    </xf>
    <xf numFmtId="0" fontId="1" fillId="2" borderId="1" xfId="1" applyNumberFormat="1" applyBorder="1" applyProtection="1">
      <protection locked="0"/>
    </xf>
    <xf numFmtId="0" fontId="1" fillId="2" borderId="29" xfId="1" applyBorder="1" applyProtection="1">
      <protection locked="0"/>
    </xf>
    <xf numFmtId="0" fontId="0" fillId="0" borderId="15" xfId="0" applyBorder="1"/>
    <xf numFmtId="0" fontId="0" fillId="0" borderId="0" xfId="0" applyBorder="1"/>
    <xf numFmtId="0" fontId="11" fillId="4" borderId="0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1" fillId="5" borderId="1" xfId="1" applyFill="1" applyBorder="1" applyProtection="1"/>
    <xf numFmtId="0" fontId="12" fillId="4" borderId="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 vertical="top" wrapText="1"/>
    </xf>
    <xf numFmtId="0" fontId="1" fillId="2" borderId="31" xfId="1" applyBorder="1" applyProtection="1">
      <protection locked="0"/>
    </xf>
    <xf numFmtId="0" fontId="1" fillId="2" borderId="32" xfId="1" applyBorder="1" applyProtection="1">
      <protection locked="0"/>
    </xf>
    <xf numFmtId="0" fontId="1" fillId="2" borderId="32" xfId="1" applyNumberFormat="1" applyBorder="1" applyProtection="1">
      <protection locked="0"/>
    </xf>
    <xf numFmtId="0" fontId="1" fillId="2" borderId="33" xfId="1" applyBorder="1" applyProtection="1"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5" borderId="13" xfId="0" applyFont="1" applyFill="1" applyBorder="1" applyAlignment="1" applyProtection="1">
      <alignment horizontal="center" vertical="center" wrapText="1"/>
    </xf>
    <xf numFmtId="0" fontId="0" fillId="0" borderId="14" xfId="0" applyBorder="1"/>
    <xf numFmtId="0" fontId="1" fillId="2" borderId="6" xfId="1" applyBorder="1" applyProtection="1">
      <protection locked="0"/>
    </xf>
    <xf numFmtId="0" fontId="1" fillId="2" borderId="34" xfId="1" applyBorder="1" applyProtection="1">
      <protection locked="0"/>
    </xf>
    <xf numFmtId="0" fontId="0" fillId="0" borderId="3" xfId="0" applyBorder="1"/>
    <xf numFmtId="0" fontId="0" fillId="0" borderId="30" xfId="0" applyBorder="1"/>
    <xf numFmtId="0" fontId="0" fillId="6" borderId="13" xfId="0" applyFill="1" applyBorder="1"/>
    <xf numFmtId="0" fontId="0" fillId="6" borderId="0" xfId="0" applyFill="1" applyBorder="1"/>
    <xf numFmtId="0" fontId="2" fillId="0" borderId="35" xfId="0" applyFont="1" applyBorder="1" applyAlignment="1">
      <alignment horizontal="center" vertical="center" wrapText="1"/>
    </xf>
    <xf numFmtId="0" fontId="0" fillId="6" borderId="18" xfId="0" applyFill="1" applyBorder="1"/>
    <xf numFmtId="0" fontId="0" fillId="6" borderId="16" xfId="0" applyFill="1" applyBorder="1"/>
    <xf numFmtId="0" fontId="0" fillId="6" borderId="19" xfId="0" applyFill="1" applyBorder="1"/>
    <xf numFmtId="0" fontId="0" fillId="6" borderId="15" xfId="0" applyFill="1" applyBorder="1"/>
    <xf numFmtId="0" fontId="0" fillId="0" borderId="16" xfId="0" applyBorder="1" applyAlignment="1">
      <alignment horizontal="center"/>
    </xf>
    <xf numFmtId="166" fontId="1" fillId="0" borderId="29" xfId="3" applyNumberFormat="1" applyFont="1" applyFill="1" applyBorder="1"/>
    <xf numFmtId="166" fontId="10" fillId="0" borderId="29" xfId="3" applyNumberFormat="1" applyFont="1" applyFill="1" applyBorder="1"/>
    <xf numFmtId="164" fontId="0" fillId="0" borderId="16" xfId="3" applyNumberFormat="1" applyFont="1" applyBorder="1"/>
    <xf numFmtId="168" fontId="1" fillId="2" borderId="29" xfId="3" applyNumberFormat="1" applyFont="1" applyFill="1" applyBorder="1" applyProtection="1">
      <protection locked="0"/>
    </xf>
    <xf numFmtId="164" fontId="0" fillId="0" borderId="16" xfId="0" applyNumberFormat="1" applyBorder="1"/>
    <xf numFmtId="167" fontId="2" fillId="0" borderId="16" xfId="0" applyNumberFormat="1" applyFont="1" applyBorder="1" applyAlignment="1">
      <alignment horizontal="right"/>
    </xf>
    <xf numFmtId="165" fontId="2" fillId="0" borderId="19" xfId="0" applyNumberFormat="1" applyFont="1" applyBorder="1"/>
    <xf numFmtId="0" fontId="14" fillId="4" borderId="15" xfId="0" applyFont="1" applyFill="1" applyBorder="1" applyAlignment="1">
      <alignment horizontal="left" vertical="top" wrapText="1"/>
    </xf>
    <xf numFmtId="0" fontId="14" fillId="4" borderId="0" xfId="0" applyFont="1" applyFill="1" applyBorder="1" applyAlignment="1">
      <alignment horizontal="left" vertical="top" wrapText="1"/>
    </xf>
    <xf numFmtId="0" fontId="14" fillId="4" borderId="16" xfId="0" applyFont="1" applyFill="1" applyBorder="1" applyAlignment="1">
      <alignment horizontal="left" vertical="top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3" fillId="0" borderId="15" xfId="2" applyBorder="1" applyAlignment="1">
      <alignment horizontal="left"/>
    </xf>
    <xf numFmtId="0" fontId="3" fillId="0" borderId="0" xfId="2" applyBorder="1" applyAlignment="1">
      <alignment horizontal="left"/>
    </xf>
    <xf numFmtId="0" fontId="3" fillId="0" borderId="16" xfId="2" applyBorder="1" applyAlignment="1">
      <alignment horizontal="left"/>
    </xf>
    <xf numFmtId="0" fontId="7" fillId="0" borderId="15" xfId="2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7" fillId="0" borderId="16" xfId="2" applyFont="1" applyBorder="1" applyAlignment="1">
      <alignment horizontal="left"/>
    </xf>
    <xf numFmtId="0" fontId="12" fillId="4" borderId="15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 vertical="top" wrapText="1"/>
    </xf>
    <xf numFmtId="0" fontId="12" fillId="4" borderId="0" xfId="0" applyFont="1" applyFill="1" applyBorder="1" applyAlignment="1">
      <alignment horizontal="center" vertical="top" wrapText="1"/>
    </xf>
    <xf numFmtId="0" fontId="12" fillId="4" borderId="16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23" xfId="0" applyFont="1" applyFill="1" applyBorder="1" applyAlignment="1" applyProtection="1">
      <alignment horizontal="center" vertical="center" wrapText="1"/>
    </xf>
    <xf numFmtId="0" fontId="17" fillId="4" borderId="24" xfId="2" applyFont="1" applyFill="1" applyBorder="1" applyAlignment="1" applyProtection="1">
      <alignment horizontal="center" vertical="center" wrapText="1"/>
      <protection locked="0"/>
    </xf>
    <xf numFmtId="0" fontId="11" fillId="4" borderId="25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left" vertical="center" wrapText="1"/>
    </xf>
    <xf numFmtId="0" fontId="11" fillId="4" borderId="22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right" vertical="center" wrapText="1"/>
    </xf>
    <xf numFmtId="0" fontId="12" fillId="4" borderId="0" xfId="0" applyFont="1" applyFill="1" applyBorder="1" applyAlignment="1" applyProtection="1">
      <alignment horizontal="right" vertical="center"/>
    </xf>
    <xf numFmtId="0" fontId="12" fillId="4" borderId="20" xfId="0" applyFont="1" applyFill="1" applyBorder="1" applyAlignment="1" applyProtection="1">
      <alignment horizontal="right" vertical="center"/>
    </xf>
    <xf numFmtId="0" fontId="14" fillId="4" borderId="0" xfId="0" applyFont="1" applyFill="1" applyBorder="1" applyAlignment="1" applyProtection="1">
      <alignment horizontal="right" vertical="center"/>
    </xf>
    <xf numFmtId="0" fontId="14" fillId="4" borderId="20" xfId="0" applyFont="1" applyFill="1" applyBorder="1" applyAlignment="1" applyProtection="1">
      <alignment horizontal="right" vertical="center"/>
    </xf>
    <xf numFmtId="0" fontId="1" fillId="2" borderId="6" xfId="1" applyBorder="1" applyAlignment="1" applyProtection="1">
      <alignment horizontal="left"/>
      <protection locked="0"/>
    </xf>
    <xf numFmtId="0" fontId="1" fillId="2" borderId="7" xfId="1" applyBorder="1" applyAlignment="1" applyProtection="1">
      <alignment horizontal="left"/>
      <protection locked="0"/>
    </xf>
    <xf numFmtId="14" fontId="1" fillId="2" borderId="6" xfId="1" applyNumberFormat="1" applyBorder="1" applyAlignment="1" applyProtection="1">
      <alignment horizontal="left"/>
      <protection locked="0"/>
    </xf>
    <xf numFmtId="0" fontId="17" fillId="4" borderId="0" xfId="2" applyFont="1" applyFill="1" applyBorder="1" applyAlignment="1" applyProtection="1">
      <alignment horizontal="center" vertical="center" wrapText="1"/>
      <protection locked="0"/>
    </xf>
    <xf numFmtId="0" fontId="1" fillId="2" borderId="8" xfId="1" applyBorder="1" applyAlignment="1" applyProtection="1">
      <alignment horizontal="left"/>
      <protection locked="0"/>
    </xf>
    <xf numFmtId="0" fontId="1" fillId="2" borderId="26" xfId="1" applyBorder="1" applyAlignment="1" applyProtection="1">
      <alignment horizontal="center"/>
      <protection locked="0"/>
    </xf>
    <xf numFmtId="0" fontId="1" fillId="2" borderId="27" xfId="1" applyBorder="1" applyAlignment="1" applyProtection="1">
      <alignment horizontal="center"/>
      <protection locked="0"/>
    </xf>
    <xf numFmtId="0" fontId="12" fillId="4" borderId="0" xfId="0" applyFont="1" applyFill="1" applyBorder="1" applyAlignment="1" applyProtection="1">
      <alignment horizontal="center" vertical="center" wrapText="1"/>
    </xf>
    <xf numFmtId="0" fontId="12" fillId="4" borderId="20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/>
    </xf>
    <xf numFmtId="0" fontId="6" fillId="3" borderId="10" xfId="0" applyFont="1" applyFill="1" applyBorder="1" applyAlignment="1" applyProtection="1">
      <alignment horizontal="center"/>
    </xf>
    <xf numFmtId="0" fontId="6" fillId="3" borderId="11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right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0" xfId="0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18" fillId="4" borderId="12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0" fontId="18" fillId="4" borderId="14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20" xfId="0" applyFont="1" applyBorder="1" applyAlignment="1">
      <alignment horizontal="left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</cellXfs>
  <cellStyles count="4">
    <cellStyle name="Comma" xfId="3" builtinId="3"/>
    <cellStyle name="Hyperlink" xfId="2" builtinId="8"/>
    <cellStyle name="Input" xfId="1" builtinId="20" customBuiltin="1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171450</xdr:rowOff>
    </xdr:from>
    <xdr:to>
      <xdr:col>9</xdr:col>
      <xdr:colOff>600620</xdr:colOff>
      <xdr:row>3</xdr:row>
      <xdr:rowOff>97210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6650" y="171450"/>
          <a:ext cx="1896020" cy="640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171450</xdr:rowOff>
    </xdr:from>
    <xdr:to>
      <xdr:col>9</xdr:col>
      <xdr:colOff>600620</xdr:colOff>
      <xdr:row>3</xdr:row>
      <xdr:rowOff>97210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6650" y="171450"/>
          <a:ext cx="1896020" cy="640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ai.ie/Publications/Your_Business_Publications/Technology_Guides/Energy%20Efficient%20Lighting%20in%20Offices.pdf" TargetMode="External"/><Relationship Id="rId2" Type="http://schemas.openxmlformats.org/officeDocument/2006/relationships/hyperlink" Target="http://www.seai.ie/Publications/Your_Business_Publications/Technology_Guides/Retail_Lighting_Guide_FNL.pdf" TargetMode="External"/><Relationship Id="rId1" Type="http://schemas.openxmlformats.org/officeDocument/2006/relationships/hyperlink" Target="http://www.seai.ie/Publications/Your_Business_Publications/Small_to_Medium_Energy_Users/Exterior_Spaces_Lighting_Guide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unsink.dias.ie/?page_id=1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dunsink.dias.ie/?page_id=11" TargetMode="External"/><Relationship Id="rId1" Type="http://schemas.openxmlformats.org/officeDocument/2006/relationships/hyperlink" Target="http://www.seai.ie/Your_Building/BER/BER_FAQ/FAQ_DEAP/Results/What_are_the_electricity_factors_used_in_the_latest_version_of_DEAP.html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ai.ie/Your_Business/Technology/Buildings/Lighti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2060"/>
  </sheetPr>
  <dimension ref="B1:J36"/>
  <sheetViews>
    <sheetView tabSelected="1" workbookViewId="0">
      <selection activeCell="M7" sqref="M7"/>
    </sheetView>
  </sheetViews>
  <sheetFormatPr defaultRowHeight="15" x14ac:dyDescent="0.25"/>
  <cols>
    <col min="1" max="1" width="1.42578125" customWidth="1"/>
  </cols>
  <sheetData>
    <row r="1" spans="2:10" ht="18.75" x14ac:dyDescent="0.25">
      <c r="B1" s="89"/>
      <c r="C1" s="90"/>
      <c r="D1" s="90"/>
      <c r="E1" s="90"/>
      <c r="F1" s="90"/>
      <c r="G1" s="90"/>
      <c r="H1" s="90"/>
      <c r="I1" s="90"/>
      <c r="J1" s="10"/>
    </row>
    <row r="2" spans="2:10" ht="18.75" x14ac:dyDescent="0.25">
      <c r="B2" s="70"/>
      <c r="C2" s="71"/>
      <c r="D2" s="71"/>
      <c r="E2" s="71"/>
      <c r="F2" s="71"/>
      <c r="G2" s="71"/>
      <c r="H2" s="71"/>
      <c r="I2" s="71"/>
      <c r="J2" s="11"/>
    </row>
    <row r="3" spans="2:10" ht="18.75" x14ac:dyDescent="0.25">
      <c r="B3" s="70"/>
      <c r="C3" s="71"/>
      <c r="D3" s="71"/>
      <c r="E3" s="71"/>
      <c r="F3" s="71"/>
      <c r="G3" s="71"/>
      <c r="H3" s="71"/>
      <c r="I3" s="71"/>
      <c r="J3" s="11"/>
    </row>
    <row r="4" spans="2:10" ht="18.75" x14ac:dyDescent="0.25">
      <c r="B4" s="70"/>
      <c r="C4" s="71"/>
      <c r="D4" s="71"/>
      <c r="E4" s="71"/>
      <c r="F4" s="71"/>
      <c r="G4" s="71"/>
      <c r="H4" s="71"/>
      <c r="I4" s="71"/>
      <c r="J4" s="11"/>
    </row>
    <row r="5" spans="2:10" ht="18.75" x14ac:dyDescent="0.25">
      <c r="B5" s="70"/>
      <c r="C5" s="71"/>
      <c r="D5" s="71"/>
      <c r="E5" s="71"/>
      <c r="F5" s="71"/>
      <c r="G5" s="71"/>
      <c r="H5" s="71"/>
      <c r="I5" s="71"/>
      <c r="J5" s="11"/>
    </row>
    <row r="6" spans="2:10" ht="19.5" thickBot="1" x14ac:dyDescent="0.3">
      <c r="B6" s="70"/>
      <c r="C6" s="71"/>
      <c r="D6" s="71"/>
      <c r="E6" s="71"/>
      <c r="F6" s="71"/>
      <c r="G6" s="71"/>
      <c r="H6" s="71"/>
      <c r="I6" s="71"/>
      <c r="J6" s="11"/>
    </row>
    <row r="7" spans="2:10" ht="34.5" thickBot="1" x14ac:dyDescent="0.55000000000000004">
      <c r="B7" s="83" t="s">
        <v>128</v>
      </c>
      <c r="C7" s="84"/>
      <c r="D7" s="84"/>
      <c r="E7" s="84"/>
      <c r="F7" s="84"/>
      <c r="G7" s="84"/>
      <c r="H7" s="84"/>
      <c r="I7" s="84"/>
      <c r="J7" s="85"/>
    </row>
    <row r="8" spans="2:10" ht="18.75" x14ac:dyDescent="0.25">
      <c r="B8" s="70"/>
      <c r="C8" s="71"/>
      <c r="D8" s="71"/>
      <c r="E8" s="71"/>
      <c r="F8" s="71"/>
      <c r="G8" s="71"/>
      <c r="H8" s="71"/>
      <c r="I8" s="71"/>
      <c r="J8" s="11"/>
    </row>
    <row r="9" spans="2:10" ht="18.75" customHeight="1" x14ac:dyDescent="0.25">
      <c r="B9" s="86" t="s">
        <v>131</v>
      </c>
      <c r="C9" s="87"/>
      <c r="D9" s="87"/>
      <c r="E9" s="87"/>
      <c r="F9" s="87"/>
      <c r="G9" s="87"/>
      <c r="H9" s="87"/>
      <c r="I9" s="87"/>
      <c r="J9" s="88"/>
    </row>
    <row r="10" spans="2:10" ht="18.75" customHeight="1" x14ac:dyDescent="0.25">
      <c r="B10" s="86"/>
      <c r="C10" s="87"/>
      <c r="D10" s="87"/>
      <c r="E10" s="87"/>
      <c r="F10" s="87"/>
      <c r="G10" s="87"/>
      <c r="H10" s="87"/>
      <c r="I10" s="87"/>
      <c r="J10" s="88"/>
    </row>
    <row r="11" spans="2:10" ht="18.75" customHeight="1" x14ac:dyDescent="0.25">
      <c r="B11" s="14"/>
      <c r="C11" s="15"/>
      <c r="D11" s="15"/>
      <c r="E11" s="15"/>
      <c r="F11" s="15"/>
      <c r="G11" s="15"/>
      <c r="H11" s="15"/>
      <c r="I11" s="15"/>
      <c r="J11" s="16"/>
    </row>
    <row r="12" spans="2:10" ht="18.75" customHeight="1" x14ac:dyDescent="0.25">
      <c r="B12" s="14"/>
      <c r="C12" s="15"/>
      <c r="D12" s="15"/>
      <c r="E12" s="15"/>
      <c r="F12" s="15"/>
      <c r="G12" s="15"/>
      <c r="H12" s="15"/>
      <c r="I12" s="15"/>
      <c r="J12" s="16"/>
    </row>
    <row r="13" spans="2:10" ht="18.75" customHeight="1" x14ac:dyDescent="0.25">
      <c r="B13" s="14"/>
      <c r="C13" s="15"/>
      <c r="D13" s="15"/>
      <c r="E13" s="15"/>
      <c r="F13" s="15"/>
      <c r="G13" s="15"/>
      <c r="H13" s="15"/>
      <c r="I13" s="15"/>
      <c r="J13" s="16"/>
    </row>
    <row r="14" spans="2:10" ht="18.75" customHeight="1" x14ac:dyDescent="0.25">
      <c r="B14" s="14"/>
      <c r="C14" s="15"/>
      <c r="D14" s="15"/>
      <c r="E14" s="15"/>
      <c r="F14" s="15"/>
      <c r="G14" s="15"/>
      <c r="H14" s="15"/>
      <c r="I14" s="15"/>
      <c r="J14" s="16"/>
    </row>
    <row r="15" spans="2:10" ht="15.75" customHeight="1" x14ac:dyDescent="0.25">
      <c r="B15" s="67" t="s">
        <v>129</v>
      </c>
      <c r="C15" s="68"/>
      <c r="D15" s="68"/>
      <c r="E15" s="68"/>
      <c r="F15" s="68"/>
      <c r="G15" s="68"/>
      <c r="H15" s="68"/>
      <c r="I15" s="68"/>
      <c r="J15" s="69"/>
    </row>
    <row r="16" spans="2:10" ht="18.75" customHeight="1" x14ac:dyDescent="0.25">
      <c r="B16" s="67"/>
      <c r="C16" s="68"/>
      <c r="D16" s="68"/>
      <c r="E16" s="68"/>
      <c r="F16" s="68"/>
      <c r="G16" s="68"/>
      <c r="H16" s="68"/>
      <c r="I16" s="68"/>
      <c r="J16" s="69"/>
    </row>
    <row r="17" spans="2:10" ht="15.75" customHeight="1" x14ac:dyDescent="0.25">
      <c r="B17" s="81" t="s">
        <v>61</v>
      </c>
      <c r="C17" s="82"/>
      <c r="D17" s="82"/>
      <c r="E17" s="82"/>
      <c r="F17" s="74"/>
      <c r="G17" s="74"/>
      <c r="H17" s="74"/>
      <c r="I17" s="74"/>
      <c r="J17" s="12"/>
    </row>
    <row r="18" spans="2:10" x14ac:dyDescent="0.25">
      <c r="B18" s="75" t="s">
        <v>54</v>
      </c>
      <c r="C18" s="76"/>
      <c r="D18" s="76"/>
      <c r="E18" s="76"/>
      <c r="F18" s="76"/>
      <c r="G18" s="76"/>
      <c r="H18" s="76"/>
      <c r="I18" s="76"/>
      <c r="J18" s="77"/>
    </row>
    <row r="19" spans="2:10" x14ac:dyDescent="0.25">
      <c r="B19" s="75" t="s">
        <v>55</v>
      </c>
      <c r="C19" s="76"/>
      <c r="D19" s="76"/>
      <c r="E19" s="76"/>
      <c r="F19" s="76"/>
      <c r="G19" s="76"/>
      <c r="H19" s="76"/>
      <c r="I19" s="76"/>
      <c r="J19" s="77"/>
    </row>
    <row r="20" spans="2:10" x14ac:dyDescent="0.25">
      <c r="B20" s="75" t="s">
        <v>53</v>
      </c>
      <c r="C20" s="76"/>
      <c r="D20" s="76"/>
      <c r="E20" s="76"/>
      <c r="F20" s="76"/>
      <c r="G20" s="76"/>
      <c r="H20" s="76"/>
      <c r="I20" s="76"/>
      <c r="J20" s="77"/>
    </row>
    <row r="21" spans="2:10" x14ac:dyDescent="0.25">
      <c r="B21" s="78" t="s">
        <v>60</v>
      </c>
      <c r="C21" s="79"/>
      <c r="D21" s="79"/>
      <c r="E21" s="79"/>
      <c r="F21" s="79"/>
      <c r="G21" s="79"/>
      <c r="H21" s="79"/>
      <c r="I21" s="79"/>
      <c r="J21" s="80"/>
    </row>
    <row r="22" spans="2:10" ht="18.75" x14ac:dyDescent="0.25">
      <c r="B22" s="70"/>
      <c r="C22" s="71"/>
      <c r="D22" s="71"/>
      <c r="E22" s="71"/>
      <c r="F22" s="71"/>
      <c r="G22" s="71"/>
      <c r="H22" s="71"/>
      <c r="I22" s="71"/>
      <c r="J22" s="11"/>
    </row>
    <row r="23" spans="2:10" ht="18.75" x14ac:dyDescent="0.25">
      <c r="B23" s="70"/>
      <c r="C23" s="71"/>
      <c r="D23" s="71"/>
      <c r="E23" s="71"/>
      <c r="F23" s="71"/>
      <c r="G23" s="71"/>
      <c r="H23" s="71"/>
      <c r="I23" s="71"/>
      <c r="J23" s="11"/>
    </row>
    <row r="24" spans="2:10" ht="18.75" x14ac:dyDescent="0.25">
      <c r="B24" s="70"/>
      <c r="C24" s="71"/>
      <c r="D24" s="71"/>
      <c r="E24" s="71"/>
      <c r="F24" s="71"/>
      <c r="G24" s="71"/>
      <c r="H24" s="71"/>
      <c r="I24" s="71"/>
      <c r="J24" s="11"/>
    </row>
    <row r="25" spans="2:10" ht="18.75" x14ac:dyDescent="0.25">
      <c r="B25" s="70"/>
      <c r="C25" s="71"/>
      <c r="D25" s="71"/>
      <c r="E25" s="71"/>
      <c r="F25" s="71"/>
      <c r="G25" s="71"/>
      <c r="H25" s="71"/>
      <c r="I25" s="71"/>
      <c r="J25" s="11"/>
    </row>
    <row r="26" spans="2:10" ht="31.5" customHeight="1" x14ac:dyDescent="0.25">
      <c r="B26" s="70"/>
      <c r="C26" s="71"/>
      <c r="D26" s="9"/>
      <c r="E26" s="74" t="s">
        <v>146</v>
      </c>
      <c r="F26" s="74"/>
      <c r="G26" s="9"/>
      <c r="H26" s="9"/>
      <c r="I26" s="9"/>
      <c r="J26" s="11"/>
    </row>
    <row r="27" spans="2:10" ht="18.75" x14ac:dyDescent="0.25">
      <c r="B27" s="70"/>
      <c r="C27" s="71"/>
      <c r="D27" s="71"/>
      <c r="E27" s="71"/>
      <c r="F27" s="71"/>
      <c r="G27" s="71"/>
      <c r="H27" s="71"/>
      <c r="I27" s="71"/>
      <c r="J27" s="11"/>
    </row>
    <row r="28" spans="2:10" ht="18.75" x14ac:dyDescent="0.25">
      <c r="B28" s="70"/>
      <c r="C28" s="71"/>
      <c r="D28" s="71"/>
      <c r="E28" s="71"/>
      <c r="F28" s="71"/>
      <c r="G28" s="71"/>
      <c r="H28" s="71"/>
      <c r="I28" s="71"/>
      <c r="J28" s="11"/>
    </row>
    <row r="29" spans="2:10" ht="18.75" x14ac:dyDescent="0.25">
      <c r="B29" s="70"/>
      <c r="C29" s="71"/>
      <c r="D29" s="71"/>
      <c r="E29" s="71"/>
      <c r="F29" s="71"/>
      <c r="G29" s="71"/>
      <c r="H29" s="71"/>
      <c r="I29" s="71"/>
      <c r="J29" s="11"/>
    </row>
    <row r="30" spans="2:10" ht="18.75" x14ac:dyDescent="0.25">
      <c r="B30" s="70"/>
      <c r="C30" s="71"/>
      <c r="D30" s="71"/>
      <c r="E30" s="71"/>
      <c r="F30" s="71"/>
      <c r="G30" s="71"/>
      <c r="H30" s="71"/>
      <c r="I30" s="71"/>
      <c r="J30" s="11"/>
    </row>
    <row r="31" spans="2:10" ht="18.75" x14ac:dyDescent="0.25">
      <c r="B31" s="70"/>
      <c r="C31" s="71"/>
      <c r="D31" s="71"/>
      <c r="E31" s="71"/>
      <c r="F31" s="71"/>
      <c r="G31" s="71"/>
      <c r="H31" s="71"/>
      <c r="I31" s="71"/>
      <c r="J31" s="11"/>
    </row>
    <row r="32" spans="2:10" ht="18.75" x14ac:dyDescent="0.25">
      <c r="B32" s="70"/>
      <c r="C32" s="71"/>
      <c r="D32" s="71"/>
      <c r="E32" s="71"/>
      <c r="F32" s="71"/>
      <c r="G32" s="71"/>
      <c r="H32" s="71"/>
      <c r="I32" s="71"/>
      <c r="J32" s="11"/>
    </row>
    <row r="33" spans="2:10" ht="18.75" x14ac:dyDescent="0.25">
      <c r="B33" s="70"/>
      <c r="C33" s="71"/>
      <c r="D33" s="71"/>
      <c r="E33" s="71"/>
      <c r="F33" s="71"/>
      <c r="G33" s="71"/>
      <c r="H33" s="71"/>
      <c r="I33" s="71"/>
      <c r="J33" s="11"/>
    </row>
    <row r="34" spans="2:10" ht="18.75" x14ac:dyDescent="0.25">
      <c r="B34" s="70"/>
      <c r="C34" s="71"/>
      <c r="D34" s="71"/>
      <c r="E34" s="71"/>
      <c r="F34" s="71"/>
      <c r="G34" s="71"/>
      <c r="H34" s="71"/>
      <c r="I34" s="71"/>
      <c r="J34" s="11"/>
    </row>
    <row r="35" spans="2:10" ht="18.75" x14ac:dyDescent="0.25">
      <c r="B35" s="70"/>
      <c r="C35" s="71"/>
      <c r="D35" s="71"/>
      <c r="E35" s="71"/>
      <c r="F35" s="71"/>
      <c r="G35" s="71"/>
      <c r="H35" s="71"/>
      <c r="I35" s="71"/>
      <c r="J35" s="11"/>
    </row>
    <row r="36" spans="2:10" ht="19.5" thickBot="1" x14ac:dyDescent="0.3">
      <c r="B36" s="72"/>
      <c r="C36" s="73"/>
      <c r="D36" s="73"/>
      <c r="E36" s="73"/>
      <c r="F36" s="73"/>
      <c r="G36" s="73"/>
      <c r="H36" s="73"/>
      <c r="I36" s="73"/>
      <c r="J36" s="13"/>
    </row>
  </sheetData>
  <sheetProtection sheet="1" objects="1" scenarios="1"/>
  <mergeCells count="96">
    <mergeCell ref="B9:J10"/>
    <mergeCell ref="B1:C1"/>
    <mergeCell ref="D1:E1"/>
    <mergeCell ref="F1:G1"/>
    <mergeCell ref="H1:I1"/>
    <mergeCell ref="B2:C2"/>
    <mergeCell ref="D2:E2"/>
    <mergeCell ref="F2:G2"/>
    <mergeCell ref="H2:I2"/>
    <mergeCell ref="B3:C3"/>
    <mergeCell ref="D3:E3"/>
    <mergeCell ref="F3:G3"/>
    <mergeCell ref="H3:I3"/>
    <mergeCell ref="B4:C4"/>
    <mergeCell ref="D4:E4"/>
    <mergeCell ref="F4:G4"/>
    <mergeCell ref="H4:I4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B7:J7"/>
    <mergeCell ref="B18:J18"/>
    <mergeCell ref="B19:J19"/>
    <mergeCell ref="B17:E17"/>
    <mergeCell ref="F17:G17"/>
    <mergeCell ref="H17:I17"/>
    <mergeCell ref="B20:J20"/>
    <mergeCell ref="B21:J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E26:F26"/>
    <mergeCell ref="B27:C27"/>
    <mergeCell ref="D27:E27"/>
    <mergeCell ref="F27:G27"/>
    <mergeCell ref="H27:I27"/>
    <mergeCell ref="B28:C28"/>
    <mergeCell ref="D28:E28"/>
    <mergeCell ref="F28:G28"/>
    <mergeCell ref="H28:I28"/>
    <mergeCell ref="H29:I29"/>
    <mergeCell ref="B30:C30"/>
    <mergeCell ref="D30:E30"/>
    <mergeCell ref="F30:G30"/>
    <mergeCell ref="H30:I30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15:J16"/>
    <mergeCell ref="B35:C35"/>
    <mergeCell ref="D35:E35"/>
    <mergeCell ref="F35:G35"/>
    <mergeCell ref="H35:I35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</mergeCells>
  <hyperlinks>
    <hyperlink ref="B18" r:id="rId1" display="EXTERIOR SPACES: Exterior Spaces25/04/2017 A GUIDE TO ENERGY EFFICIENT AND COST EFFECTIVE LIGHTING"/>
    <hyperlink ref="B19" r:id="rId2" display="RETAIL BUSINESS: Exterior Spaces25/04/2017 A GUIDE TO ENERGY EFFICIENT AND COST EFFECTIVE LIGHTING"/>
    <hyperlink ref="B20" r:id="rId3"/>
    <hyperlink ref="B21" r:id="rId4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00B050"/>
  </sheetPr>
  <dimension ref="B1:L33"/>
  <sheetViews>
    <sheetView topLeftCell="A13" workbookViewId="0">
      <selection activeCell="D21" sqref="D21:E21"/>
    </sheetView>
  </sheetViews>
  <sheetFormatPr defaultRowHeight="15" x14ac:dyDescent="0.25"/>
  <cols>
    <col min="1" max="1" width="1.42578125" style="22" customWidth="1"/>
    <col min="2" max="16384" width="9.140625" style="22"/>
  </cols>
  <sheetData>
    <row r="1" spans="2:10" ht="18.75" x14ac:dyDescent="0.25">
      <c r="B1" s="95"/>
      <c r="C1" s="95"/>
      <c r="D1" s="95"/>
      <c r="E1" s="95"/>
      <c r="F1" s="95"/>
      <c r="G1" s="95"/>
      <c r="H1" s="95"/>
      <c r="I1" s="95"/>
      <c r="J1" s="21"/>
    </row>
    <row r="2" spans="2:10" ht="18.75" x14ac:dyDescent="0.25">
      <c r="B2" s="95"/>
      <c r="C2" s="95"/>
      <c r="D2" s="95"/>
      <c r="E2" s="95"/>
      <c r="F2" s="95"/>
      <c r="G2" s="95"/>
      <c r="H2" s="95"/>
      <c r="I2" s="95"/>
      <c r="J2" s="21"/>
    </row>
    <row r="3" spans="2:10" ht="18.75" x14ac:dyDescent="0.25">
      <c r="B3" s="95"/>
      <c r="C3" s="95"/>
      <c r="D3" s="95"/>
      <c r="E3" s="95"/>
      <c r="F3" s="95"/>
      <c r="G3" s="95"/>
      <c r="H3" s="95"/>
      <c r="I3" s="95"/>
      <c r="J3" s="21"/>
    </row>
    <row r="4" spans="2:10" ht="18.75" x14ac:dyDescent="0.25">
      <c r="B4" s="95"/>
      <c r="C4" s="95"/>
      <c r="D4" s="95"/>
      <c r="E4" s="95"/>
      <c r="F4" s="95"/>
      <c r="G4" s="95"/>
      <c r="H4" s="95"/>
      <c r="I4" s="95"/>
      <c r="J4" s="21"/>
    </row>
    <row r="5" spans="2:10" ht="18.75" x14ac:dyDescent="0.25">
      <c r="B5" s="95"/>
      <c r="C5" s="95"/>
      <c r="D5" s="95"/>
      <c r="E5" s="95"/>
      <c r="F5" s="95"/>
      <c r="G5" s="95"/>
      <c r="H5" s="95"/>
      <c r="I5" s="95"/>
      <c r="J5" s="21"/>
    </row>
    <row r="6" spans="2:10" ht="18.75" customHeight="1" x14ac:dyDescent="0.25">
      <c r="B6" s="116" t="s">
        <v>132</v>
      </c>
      <c r="C6" s="116"/>
      <c r="D6" s="116"/>
      <c r="E6" s="19"/>
      <c r="F6" s="95"/>
      <c r="G6" s="95"/>
      <c r="H6" s="95"/>
      <c r="I6" s="95"/>
      <c r="J6" s="21"/>
    </row>
    <row r="7" spans="2:10" ht="18.75" x14ac:dyDescent="0.25">
      <c r="B7" s="23"/>
      <c r="C7" s="23"/>
      <c r="D7" s="23"/>
      <c r="E7" s="23"/>
      <c r="F7" s="95"/>
      <c r="G7" s="95"/>
      <c r="H7" s="95"/>
      <c r="I7" s="95"/>
      <c r="J7" s="21"/>
    </row>
    <row r="8" spans="2:10" ht="36" x14ac:dyDescent="0.55000000000000004">
      <c r="B8" s="113" t="s">
        <v>117</v>
      </c>
      <c r="C8" s="114"/>
      <c r="D8" s="114"/>
      <c r="E8" s="114"/>
      <c r="F8" s="114"/>
      <c r="G8" s="114"/>
      <c r="H8" s="114"/>
      <c r="I8" s="114"/>
      <c r="J8" s="115"/>
    </row>
    <row r="9" spans="2:10" ht="18.75" x14ac:dyDescent="0.25">
      <c r="B9" s="95"/>
      <c r="C9" s="95"/>
      <c r="D9" s="95"/>
      <c r="E9" s="95"/>
      <c r="F9" s="95"/>
      <c r="G9" s="95"/>
      <c r="H9" s="95"/>
      <c r="I9" s="95"/>
      <c r="J9" s="35"/>
    </row>
    <row r="10" spans="2:10" x14ac:dyDescent="0.25">
      <c r="B10" s="99" t="s">
        <v>108</v>
      </c>
      <c r="C10" s="99" t="s">
        <v>56</v>
      </c>
      <c r="D10" s="104"/>
      <c r="E10" s="105"/>
      <c r="F10" s="105"/>
      <c r="G10" s="105"/>
      <c r="H10" s="105"/>
      <c r="I10" s="105"/>
      <c r="J10" s="108"/>
    </row>
    <row r="11" spans="2:10" x14ac:dyDescent="0.25">
      <c r="B11" s="99" t="s">
        <v>109</v>
      </c>
      <c r="C11" s="99" t="s">
        <v>57</v>
      </c>
      <c r="D11" s="104"/>
      <c r="E11" s="105"/>
      <c r="F11" s="105"/>
      <c r="G11" s="105"/>
      <c r="H11" s="105"/>
      <c r="I11" s="105"/>
      <c r="J11" s="108"/>
    </row>
    <row r="12" spans="2:10" ht="15.75" x14ac:dyDescent="0.25">
      <c r="B12" s="111" t="s">
        <v>145</v>
      </c>
      <c r="C12" s="112"/>
      <c r="D12" s="109"/>
      <c r="E12" s="110"/>
      <c r="F12" s="110"/>
      <c r="G12" s="110"/>
      <c r="H12" s="110"/>
      <c r="I12" s="110"/>
      <c r="J12" s="110"/>
    </row>
    <row r="13" spans="2:10" ht="18.75" x14ac:dyDescent="0.25">
      <c r="B13" s="99" t="s">
        <v>110</v>
      </c>
      <c r="C13" s="99"/>
      <c r="D13" s="19"/>
      <c r="E13" s="35"/>
      <c r="F13" s="95"/>
      <c r="G13" s="95"/>
      <c r="H13" s="95"/>
      <c r="I13" s="95"/>
      <c r="J13" s="35"/>
    </row>
    <row r="14" spans="2:10" ht="18.75" x14ac:dyDescent="0.25">
      <c r="B14" s="99" t="s">
        <v>111</v>
      </c>
      <c r="C14" s="99" t="s">
        <v>58</v>
      </c>
      <c r="D14" s="19"/>
      <c r="E14" s="35"/>
      <c r="F14" s="97"/>
      <c r="G14" s="97"/>
      <c r="H14" s="95"/>
      <c r="I14" s="95"/>
      <c r="J14" s="35"/>
    </row>
    <row r="15" spans="2:10" ht="18.75" customHeight="1" x14ac:dyDescent="0.25">
      <c r="B15" s="98" t="s">
        <v>120</v>
      </c>
      <c r="C15" s="98"/>
      <c r="D15" s="19">
        <v>0.40899999999999997</v>
      </c>
      <c r="E15" s="24" t="s">
        <v>124</v>
      </c>
      <c r="F15" s="107" t="s">
        <v>125</v>
      </c>
      <c r="G15" s="107"/>
      <c r="H15" s="94"/>
      <c r="I15" s="95"/>
      <c r="J15" s="35"/>
    </row>
    <row r="16" spans="2:10" ht="18.75" x14ac:dyDescent="0.25">
      <c r="B16" s="100" t="s">
        <v>126</v>
      </c>
      <c r="C16" s="101"/>
      <c r="D16" s="19"/>
      <c r="E16" s="35"/>
      <c r="F16" s="25"/>
      <c r="G16" s="25"/>
      <c r="H16" s="35"/>
      <c r="I16" s="35"/>
      <c r="J16" s="35"/>
    </row>
    <row r="17" spans="2:12" ht="18.75" x14ac:dyDescent="0.25">
      <c r="B17" s="100" t="s">
        <v>127</v>
      </c>
      <c r="C17" s="101"/>
      <c r="D17" s="19"/>
      <c r="E17" s="35"/>
      <c r="F17" s="21"/>
      <c r="G17" s="21"/>
      <c r="H17" s="35"/>
      <c r="I17" s="35"/>
      <c r="J17" s="35"/>
    </row>
    <row r="18" spans="2:12" ht="18.75" x14ac:dyDescent="0.25">
      <c r="B18" s="102" t="s">
        <v>150</v>
      </c>
      <c r="C18" s="103"/>
      <c r="D18" s="19"/>
      <c r="E18" s="35"/>
      <c r="F18" s="21"/>
      <c r="G18" s="21"/>
      <c r="H18" s="35"/>
      <c r="I18" s="35"/>
      <c r="J18" s="35"/>
    </row>
    <row r="19" spans="2:12" ht="18.75" x14ac:dyDescent="0.25">
      <c r="B19" s="102" t="s">
        <v>151</v>
      </c>
      <c r="C19" s="103"/>
      <c r="D19" s="19"/>
      <c r="E19" s="35"/>
      <c r="F19" s="21"/>
      <c r="G19" s="21"/>
      <c r="H19" s="35"/>
      <c r="I19" s="35"/>
      <c r="J19" s="35"/>
    </row>
    <row r="20" spans="2:12" ht="18.75" x14ac:dyDescent="0.25">
      <c r="B20" s="99" t="s">
        <v>113</v>
      </c>
      <c r="C20" s="99"/>
      <c r="D20" s="104"/>
      <c r="E20" s="105"/>
      <c r="F20" s="95"/>
      <c r="G20" s="95"/>
      <c r="H20" s="95"/>
      <c r="I20" s="95"/>
      <c r="J20" s="35"/>
    </row>
    <row r="21" spans="2:12" ht="18.75" x14ac:dyDescent="0.25">
      <c r="B21" s="99" t="s">
        <v>112</v>
      </c>
      <c r="C21" s="99"/>
      <c r="D21" s="104"/>
      <c r="E21" s="105"/>
      <c r="F21" s="95"/>
      <c r="G21" s="95"/>
      <c r="H21" s="95"/>
      <c r="I21" s="95"/>
      <c r="J21" s="35"/>
      <c r="L21" s="26"/>
    </row>
    <row r="22" spans="2:12" ht="18.75" x14ac:dyDescent="0.25">
      <c r="B22" s="99" t="s">
        <v>114</v>
      </c>
      <c r="C22" s="99"/>
      <c r="D22" s="106"/>
      <c r="E22" s="105"/>
      <c r="F22" s="95"/>
      <c r="G22" s="95"/>
      <c r="H22" s="95"/>
      <c r="I22" s="95"/>
      <c r="J22" s="35"/>
    </row>
    <row r="23" spans="2:12" ht="18.75" x14ac:dyDescent="0.25">
      <c r="B23" s="95"/>
      <c r="C23" s="95"/>
      <c r="D23" s="95"/>
      <c r="E23" s="95"/>
      <c r="F23" s="97"/>
      <c r="G23" s="97"/>
      <c r="H23" s="95"/>
      <c r="I23" s="95"/>
      <c r="J23" s="35"/>
    </row>
    <row r="24" spans="2:12" ht="18.75" customHeight="1" x14ac:dyDescent="0.25">
      <c r="B24" s="91" t="s">
        <v>31</v>
      </c>
      <c r="C24" s="91"/>
      <c r="D24" s="91"/>
      <c r="E24" s="92"/>
      <c r="F24" s="93" t="s">
        <v>130</v>
      </c>
      <c r="G24" s="93"/>
      <c r="H24" s="94"/>
      <c r="I24" s="95"/>
      <c r="J24" s="21"/>
    </row>
    <row r="25" spans="2:12" ht="15.75" customHeight="1" x14ac:dyDescent="0.25">
      <c r="B25" s="96" t="s">
        <v>141</v>
      </c>
      <c r="C25" s="96"/>
      <c r="D25" s="96"/>
      <c r="E25" s="96"/>
      <c r="F25" s="96"/>
      <c r="G25" s="96"/>
      <c r="H25" s="96"/>
      <c r="I25" s="96"/>
      <c r="J25" s="36"/>
    </row>
    <row r="26" spans="2:12" ht="18.75" x14ac:dyDescent="0.25">
      <c r="B26" s="96"/>
      <c r="C26" s="96"/>
      <c r="D26" s="96"/>
      <c r="E26" s="96"/>
      <c r="F26" s="96"/>
      <c r="G26" s="96"/>
      <c r="H26" s="96"/>
      <c r="I26" s="96"/>
      <c r="J26" s="35"/>
    </row>
    <row r="27" spans="2:12" ht="18.75" x14ac:dyDescent="0.25">
      <c r="B27" s="35"/>
      <c r="C27" s="35"/>
      <c r="D27" s="35"/>
      <c r="E27" s="35"/>
      <c r="F27" s="35"/>
      <c r="G27" s="35"/>
      <c r="H27" s="35"/>
      <c r="I27" s="35"/>
      <c r="J27" s="35"/>
    </row>
    <row r="28" spans="2:12" ht="18.75" x14ac:dyDescent="0.25">
      <c r="B28" s="35"/>
      <c r="C28" s="35"/>
      <c r="D28" s="35"/>
      <c r="E28" s="35"/>
      <c r="F28" s="35"/>
      <c r="G28" s="35"/>
      <c r="H28" s="35"/>
      <c r="I28" s="35"/>
      <c r="J28" s="35"/>
    </row>
    <row r="29" spans="2:12" ht="18.75" x14ac:dyDescent="0.25">
      <c r="B29" s="35"/>
      <c r="C29" s="35"/>
      <c r="D29" s="35"/>
      <c r="E29" s="35"/>
      <c r="F29" s="35"/>
      <c r="G29" s="35"/>
      <c r="H29" s="35"/>
      <c r="I29" s="35"/>
      <c r="J29" s="35"/>
    </row>
    <row r="30" spans="2:12" ht="18.75" x14ac:dyDescent="0.25">
      <c r="B30" s="35"/>
      <c r="C30" s="35"/>
      <c r="D30" s="35"/>
      <c r="E30" s="35"/>
      <c r="F30" s="35"/>
      <c r="G30" s="35"/>
      <c r="H30" s="35"/>
      <c r="I30" s="35"/>
      <c r="J30" s="35"/>
    </row>
    <row r="31" spans="2:12" ht="18.75" x14ac:dyDescent="0.25">
      <c r="B31" s="35"/>
      <c r="C31" s="35"/>
      <c r="D31" s="35"/>
      <c r="E31" s="35"/>
      <c r="F31" s="35"/>
      <c r="G31" s="35"/>
      <c r="H31" s="35"/>
      <c r="I31" s="35"/>
      <c r="J31" s="35"/>
    </row>
    <row r="32" spans="2:12" ht="18.75" x14ac:dyDescent="0.25">
      <c r="B32" s="35"/>
      <c r="C32" s="35"/>
      <c r="D32" s="35"/>
      <c r="E32" s="35"/>
      <c r="F32" s="35"/>
      <c r="G32" s="35"/>
      <c r="H32" s="35"/>
      <c r="I32" s="35"/>
      <c r="J32" s="35"/>
    </row>
    <row r="33" spans="2:10" ht="18.75" x14ac:dyDescent="0.25">
      <c r="B33" s="35"/>
      <c r="C33" s="35"/>
      <c r="D33" s="35"/>
      <c r="E33" s="35"/>
      <c r="F33" s="35"/>
      <c r="G33" s="35"/>
      <c r="H33" s="35"/>
      <c r="I33" s="35"/>
      <c r="J33" s="35"/>
    </row>
  </sheetData>
  <sheetProtection sheet="1" selectLockedCells="1"/>
  <mergeCells count="69">
    <mergeCell ref="B3:C3"/>
    <mergeCell ref="D3:E3"/>
    <mergeCell ref="F3:G3"/>
    <mergeCell ref="H3:I3"/>
    <mergeCell ref="B4:C4"/>
    <mergeCell ref="D4:E4"/>
    <mergeCell ref="F4:G4"/>
    <mergeCell ref="H4:I4"/>
    <mergeCell ref="B1:C1"/>
    <mergeCell ref="D1:E1"/>
    <mergeCell ref="F1:G1"/>
    <mergeCell ref="H1:I1"/>
    <mergeCell ref="B2:C2"/>
    <mergeCell ref="D2:E2"/>
    <mergeCell ref="F2:G2"/>
    <mergeCell ref="H2:I2"/>
    <mergeCell ref="B5:C5"/>
    <mergeCell ref="D5:E5"/>
    <mergeCell ref="F5:G5"/>
    <mergeCell ref="H5:I5"/>
    <mergeCell ref="H9:I9"/>
    <mergeCell ref="F6:G6"/>
    <mergeCell ref="H6:I6"/>
    <mergeCell ref="F7:G7"/>
    <mergeCell ref="H7:I7"/>
    <mergeCell ref="B8:J8"/>
    <mergeCell ref="B6:D6"/>
    <mergeCell ref="B11:C11"/>
    <mergeCell ref="B13:C13"/>
    <mergeCell ref="B14:C14"/>
    <mergeCell ref="F13:G13"/>
    <mergeCell ref="B9:C9"/>
    <mergeCell ref="D9:E9"/>
    <mergeCell ref="F9:G9"/>
    <mergeCell ref="D11:J11"/>
    <mergeCell ref="H13:I13"/>
    <mergeCell ref="F14:G14"/>
    <mergeCell ref="H14:I14"/>
    <mergeCell ref="B10:C10"/>
    <mergeCell ref="D10:J10"/>
    <mergeCell ref="D12:J12"/>
    <mergeCell ref="B12:C12"/>
    <mergeCell ref="F15:G15"/>
    <mergeCell ref="H15:I15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B15:C15"/>
    <mergeCell ref="B20:C20"/>
    <mergeCell ref="B21:C21"/>
    <mergeCell ref="B22:C22"/>
    <mergeCell ref="B23:C23"/>
    <mergeCell ref="B16:C16"/>
    <mergeCell ref="B17:C17"/>
    <mergeCell ref="B18:C18"/>
    <mergeCell ref="B19:C19"/>
    <mergeCell ref="B24:E24"/>
    <mergeCell ref="F24:G24"/>
    <mergeCell ref="H24:I24"/>
    <mergeCell ref="B25:I26"/>
    <mergeCell ref="D23:E23"/>
    <mergeCell ref="F23:G23"/>
    <mergeCell ref="H23:I23"/>
  </mergeCells>
  <hyperlinks>
    <hyperlink ref="F15:G15" r:id="rId1" display="Check here"/>
    <hyperlink ref="F24" r:id="rId2"/>
  </hyperlinks>
  <pageMargins left="0.7" right="0.7" top="0.75" bottom="0.75" header="0.3" footer="0.3"/>
  <pageSetup paperSize="9" orientation="portrait" r:id="rId3"/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7030A0"/>
  </sheetPr>
  <dimension ref="A1:L48"/>
  <sheetViews>
    <sheetView topLeftCell="A4" zoomScale="85" zoomScaleNormal="85" workbookViewId="0">
      <selection activeCell="L24" sqref="L24"/>
    </sheetView>
  </sheetViews>
  <sheetFormatPr defaultRowHeight="15" x14ac:dyDescent="0.25"/>
  <cols>
    <col min="1" max="1" width="20.5703125" customWidth="1"/>
    <col min="2" max="2" width="19.7109375" customWidth="1"/>
    <col min="3" max="3" width="22.5703125" bestFit="1" customWidth="1"/>
    <col min="4" max="4" width="7.28515625" customWidth="1"/>
    <col min="5" max="5" width="8.28515625" bestFit="1" customWidth="1"/>
    <col min="6" max="6" width="7.140625" customWidth="1"/>
    <col min="8" max="8" width="9.7109375" customWidth="1"/>
    <col min="9" max="9" width="14.7109375" customWidth="1"/>
    <col min="10" max="10" width="10" customWidth="1"/>
    <col min="11" max="11" width="14.85546875" customWidth="1"/>
    <col min="12" max="12" width="22.5703125" bestFit="1" customWidth="1"/>
    <col min="13" max="13" width="15.28515625" customWidth="1"/>
    <col min="14" max="15" width="9" customWidth="1"/>
    <col min="16" max="16" width="7.5703125" customWidth="1"/>
    <col min="17" max="17" width="13.85546875" customWidth="1"/>
    <col min="18" max="18" width="10.42578125" customWidth="1"/>
    <col min="19" max="19" width="4.140625" customWidth="1"/>
  </cols>
  <sheetData>
    <row r="1" spans="1:12" ht="18.75" customHeight="1" thickBot="1" x14ac:dyDescent="0.3">
      <c r="A1" s="119" t="s">
        <v>139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17" t="s">
        <v>148</v>
      </c>
    </row>
    <row r="2" spans="1:12" s="4" customFormat="1" ht="15.75" customHeight="1" thickBot="1" x14ac:dyDescent="0.3">
      <c r="A2" s="17" t="s">
        <v>23</v>
      </c>
      <c r="B2" s="20" t="s">
        <v>69</v>
      </c>
      <c r="C2" s="18"/>
      <c r="D2" s="18"/>
      <c r="E2" s="18"/>
      <c r="F2" s="18"/>
      <c r="G2" s="18"/>
      <c r="H2" s="18"/>
      <c r="I2" s="18"/>
      <c r="J2" s="18"/>
      <c r="K2" s="18"/>
      <c r="L2" s="118"/>
    </row>
    <row r="3" spans="1:12" s="5" customFormat="1" ht="45" x14ac:dyDescent="0.25">
      <c r="A3" s="27" t="s">
        <v>45</v>
      </c>
      <c r="B3" s="28" t="s">
        <v>100</v>
      </c>
      <c r="C3" s="28" t="s">
        <v>35</v>
      </c>
      <c r="D3" s="28" t="s">
        <v>123</v>
      </c>
      <c r="E3" s="28" t="s">
        <v>101</v>
      </c>
      <c r="F3" s="28" t="s">
        <v>102</v>
      </c>
      <c r="G3" s="28" t="s">
        <v>115</v>
      </c>
      <c r="H3" s="28" t="s">
        <v>116</v>
      </c>
      <c r="I3" s="28" t="s">
        <v>147</v>
      </c>
      <c r="J3" s="28" t="s">
        <v>36</v>
      </c>
      <c r="K3" s="28" t="s">
        <v>32</v>
      </c>
      <c r="L3" s="39"/>
    </row>
    <row r="4" spans="1:12" x14ac:dyDescent="0.25">
      <c r="A4" s="29" t="s">
        <v>13</v>
      </c>
      <c r="B4" s="30"/>
      <c r="C4" s="30"/>
      <c r="D4" s="30"/>
      <c r="E4" s="30"/>
      <c r="F4" s="30"/>
      <c r="G4" s="30"/>
      <c r="H4" s="30"/>
      <c r="I4" s="30"/>
      <c r="J4" s="31"/>
      <c r="K4" s="48"/>
      <c r="L4" s="32"/>
    </row>
    <row r="5" spans="1:12" x14ac:dyDescent="0.25">
      <c r="A5" s="29" t="s">
        <v>14</v>
      </c>
      <c r="B5" s="30"/>
      <c r="C5" s="30"/>
      <c r="D5" s="30"/>
      <c r="E5" s="30"/>
      <c r="F5" s="30"/>
      <c r="G5" s="30"/>
      <c r="H5" s="30"/>
      <c r="I5" s="30"/>
      <c r="J5" s="31"/>
      <c r="K5" s="48"/>
      <c r="L5" s="32"/>
    </row>
    <row r="6" spans="1:12" x14ac:dyDescent="0.25">
      <c r="A6" s="29" t="s">
        <v>15</v>
      </c>
      <c r="B6" s="30"/>
      <c r="C6" s="30"/>
      <c r="D6" s="30"/>
      <c r="E6" s="30"/>
      <c r="F6" s="30"/>
      <c r="G6" s="30"/>
      <c r="H6" s="30"/>
      <c r="I6" s="30"/>
      <c r="J6" s="31"/>
      <c r="K6" s="48"/>
      <c r="L6" s="32"/>
    </row>
    <row r="7" spans="1:12" x14ac:dyDescent="0.25">
      <c r="A7" s="29" t="s">
        <v>16</v>
      </c>
      <c r="B7" s="30"/>
      <c r="C7" s="30"/>
      <c r="D7" s="30"/>
      <c r="E7" s="30"/>
      <c r="F7" s="30"/>
      <c r="G7" s="30"/>
      <c r="H7" s="30"/>
      <c r="I7" s="30"/>
      <c r="J7" s="31"/>
      <c r="K7" s="48"/>
      <c r="L7" s="32"/>
    </row>
    <row r="8" spans="1:12" x14ac:dyDescent="0.25">
      <c r="A8" s="29" t="s">
        <v>17</v>
      </c>
      <c r="B8" s="30"/>
      <c r="C8" s="30"/>
      <c r="D8" s="30"/>
      <c r="E8" s="30"/>
      <c r="F8" s="30"/>
      <c r="G8" s="30"/>
      <c r="H8" s="30"/>
      <c r="I8" s="30"/>
      <c r="J8" s="31"/>
      <c r="K8" s="48"/>
      <c r="L8" s="32"/>
    </row>
    <row r="9" spans="1:12" x14ac:dyDescent="0.25">
      <c r="A9" s="29" t="s">
        <v>18</v>
      </c>
      <c r="B9" s="30"/>
      <c r="C9" s="30"/>
      <c r="D9" s="30"/>
      <c r="E9" s="30"/>
      <c r="F9" s="30"/>
      <c r="G9" s="30"/>
      <c r="H9" s="30"/>
      <c r="I9" s="30"/>
      <c r="J9" s="31"/>
      <c r="K9" s="48"/>
      <c r="L9" s="32"/>
    </row>
    <row r="10" spans="1:12" x14ac:dyDescent="0.25">
      <c r="A10" s="29" t="s">
        <v>19</v>
      </c>
      <c r="B10" s="30"/>
      <c r="C10" s="30"/>
      <c r="D10" s="30"/>
      <c r="E10" s="30"/>
      <c r="F10" s="30"/>
      <c r="G10" s="30"/>
      <c r="H10" s="30"/>
      <c r="I10" s="30"/>
      <c r="J10" s="31"/>
      <c r="K10" s="48"/>
      <c r="L10" s="32"/>
    </row>
    <row r="11" spans="1:12" x14ac:dyDescent="0.25">
      <c r="A11" s="29" t="s">
        <v>20</v>
      </c>
      <c r="B11" s="30"/>
      <c r="C11" s="30"/>
      <c r="D11" s="30"/>
      <c r="E11" s="30"/>
      <c r="F11" s="30"/>
      <c r="G11" s="30"/>
      <c r="H11" s="30"/>
      <c r="I11" s="30"/>
      <c r="J11" s="31"/>
      <c r="K11" s="48"/>
      <c r="L11" s="32"/>
    </row>
    <row r="12" spans="1:12" x14ac:dyDescent="0.25">
      <c r="A12" s="29" t="s">
        <v>21</v>
      </c>
      <c r="B12" s="30"/>
      <c r="C12" s="30"/>
      <c r="D12" s="30"/>
      <c r="E12" s="30"/>
      <c r="F12" s="30"/>
      <c r="G12" s="30"/>
      <c r="H12" s="30"/>
      <c r="I12" s="30"/>
      <c r="J12" s="31"/>
      <c r="K12" s="48"/>
      <c r="L12" s="32"/>
    </row>
    <row r="13" spans="1:12" x14ac:dyDescent="0.25">
      <c r="A13" s="29" t="s">
        <v>22</v>
      </c>
      <c r="B13" s="30"/>
      <c r="C13" s="30"/>
      <c r="D13" s="30"/>
      <c r="E13" s="30"/>
      <c r="F13" s="30"/>
      <c r="G13" s="30"/>
      <c r="H13" s="30"/>
      <c r="I13" s="30"/>
      <c r="J13" s="31"/>
      <c r="K13" s="48"/>
      <c r="L13" s="32"/>
    </row>
    <row r="14" spans="1:12" x14ac:dyDescent="0.25">
      <c r="A14" s="29" t="s">
        <v>133</v>
      </c>
      <c r="B14" s="30"/>
      <c r="C14" s="30"/>
      <c r="D14" s="30"/>
      <c r="E14" s="30"/>
      <c r="F14" s="30"/>
      <c r="G14" s="30"/>
      <c r="H14" s="30"/>
      <c r="I14" s="30"/>
      <c r="J14" s="31"/>
      <c r="K14" s="48"/>
      <c r="L14" s="32"/>
    </row>
    <row r="15" spans="1:12" x14ac:dyDescent="0.25">
      <c r="A15" s="29" t="s">
        <v>134</v>
      </c>
      <c r="B15" s="30"/>
      <c r="C15" s="30"/>
      <c r="D15" s="30"/>
      <c r="E15" s="30"/>
      <c r="F15" s="30"/>
      <c r="G15" s="30"/>
      <c r="H15" s="30"/>
      <c r="I15" s="30"/>
      <c r="J15" s="31"/>
      <c r="K15" s="48"/>
      <c r="L15" s="32"/>
    </row>
    <row r="16" spans="1:12" x14ac:dyDescent="0.25">
      <c r="A16" s="29" t="s">
        <v>135</v>
      </c>
      <c r="B16" s="30"/>
      <c r="C16" s="30"/>
      <c r="D16" s="30"/>
      <c r="E16" s="30"/>
      <c r="F16" s="30"/>
      <c r="G16" s="30"/>
      <c r="H16" s="30"/>
      <c r="I16" s="30"/>
      <c r="J16" s="31"/>
      <c r="K16" s="48"/>
      <c r="L16" s="32"/>
    </row>
    <row r="17" spans="1:12" x14ac:dyDescent="0.25">
      <c r="A17" s="29" t="s">
        <v>136</v>
      </c>
      <c r="B17" s="30"/>
      <c r="C17" s="30"/>
      <c r="D17" s="30"/>
      <c r="E17" s="30"/>
      <c r="F17" s="30"/>
      <c r="G17" s="30"/>
      <c r="H17" s="30"/>
      <c r="I17" s="30"/>
      <c r="J17" s="31"/>
      <c r="K17" s="48"/>
      <c r="L17" s="32"/>
    </row>
    <row r="18" spans="1:12" ht="15.75" thickBot="1" x14ac:dyDescent="0.3">
      <c r="A18" s="40" t="s">
        <v>137</v>
      </c>
      <c r="B18" s="41"/>
      <c r="C18" s="41"/>
      <c r="D18" s="41"/>
      <c r="E18" s="41"/>
      <c r="F18" s="41"/>
      <c r="G18" s="41"/>
      <c r="H18" s="41"/>
      <c r="I18" s="41"/>
      <c r="J18" s="42"/>
      <c r="K18" s="49"/>
      <c r="L18" s="43"/>
    </row>
    <row r="19" spans="1:12" ht="6.75" customHeight="1" thickBot="1" x14ac:dyDescent="0.3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50"/>
    </row>
    <row r="20" spans="1:12" ht="29.25" customHeight="1" thickBot="1" x14ac:dyDescent="0.3">
      <c r="A20" s="119" t="s">
        <v>140</v>
      </c>
      <c r="B20" s="120"/>
      <c r="C20" s="120"/>
      <c r="D20" s="120"/>
      <c r="E20" s="120"/>
      <c r="F20" s="120"/>
      <c r="G20" s="120"/>
      <c r="H20" s="134"/>
      <c r="I20" s="51"/>
      <c r="J20" s="132" t="s">
        <v>48</v>
      </c>
      <c r="K20" s="133"/>
      <c r="L20" s="38" t="s">
        <v>148</v>
      </c>
    </row>
    <row r="21" spans="1:12" ht="45" x14ac:dyDescent="0.25">
      <c r="A21" s="44" t="s">
        <v>45</v>
      </c>
      <c r="B21" s="45" t="s">
        <v>35</v>
      </c>
      <c r="C21" s="46"/>
      <c r="D21" s="46"/>
      <c r="E21" s="45" t="s">
        <v>101</v>
      </c>
      <c r="F21" s="45" t="s">
        <v>102</v>
      </c>
      <c r="G21" s="54" t="s">
        <v>147</v>
      </c>
      <c r="H21" s="45" t="s">
        <v>99</v>
      </c>
      <c r="I21" s="52"/>
      <c r="J21" s="45" t="s">
        <v>49</v>
      </c>
      <c r="K21" s="45" t="s">
        <v>50</v>
      </c>
      <c r="L21" s="47"/>
    </row>
    <row r="22" spans="1:12" x14ac:dyDescent="0.25">
      <c r="A22" s="29" t="str">
        <f>A4</f>
        <v>Area 1</v>
      </c>
      <c r="B22" s="30"/>
      <c r="C22" s="37"/>
      <c r="D22" s="37"/>
      <c r="E22" s="30"/>
      <c r="F22" s="30"/>
      <c r="G22" s="30"/>
      <c r="H22" s="30"/>
      <c r="I22" s="53"/>
      <c r="J22" s="34">
        <f>((E4*F4*G4*(1-J4/100))-(E22*F22*G4*(1-(H22/100))))/1000</f>
        <v>0</v>
      </c>
      <c r="K22" s="34">
        <f t="shared" ref="K22:K36" si="0">((E4*F4*H4*(1-(J4/100)))-(E22*F22*H4*(1-(H22/100))))/1000</f>
        <v>0</v>
      </c>
      <c r="L22" s="32"/>
    </row>
    <row r="23" spans="1:12" x14ac:dyDescent="0.25">
      <c r="A23" s="29" t="str">
        <f t="shared" ref="A23:A36" si="1">A5</f>
        <v>Area 2</v>
      </c>
      <c r="B23" s="30"/>
      <c r="C23" s="37"/>
      <c r="D23" s="37"/>
      <c r="E23" s="30"/>
      <c r="F23" s="30"/>
      <c r="G23" s="30"/>
      <c r="H23" s="30"/>
      <c r="I23" s="53"/>
      <c r="J23" s="34">
        <f t="shared" ref="J23:J36" si="2">((E5*F5*G5*(1-J5/100))-(E23*F23*G5*(1-(H23/100))))/1000</f>
        <v>0</v>
      </c>
      <c r="K23" s="34">
        <f t="shared" si="0"/>
        <v>0</v>
      </c>
      <c r="L23" s="32"/>
    </row>
    <row r="24" spans="1:12" x14ac:dyDescent="0.25">
      <c r="A24" s="29" t="str">
        <f t="shared" si="1"/>
        <v>Area 3</v>
      </c>
      <c r="B24" s="30"/>
      <c r="C24" s="37"/>
      <c r="D24" s="37"/>
      <c r="E24" s="30"/>
      <c r="F24" s="30"/>
      <c r="G24" s="30"/>
      <c r="H24" s="30"/>
      <c r="I24" s="53"/>
      <c r="J24" s="34">
        <f t="shared" si="2"/>
        <v>0</v>
      </c>
      <c r="K24" s="34">
        <f t="shared" si="0"/>
        <v>0</v>
      </c>
      <c r="L24" s="32"/>
    </row>
    <row r="25" spans="1:12" x14ac:dyDescent="0.25">
      <c r="A25" s="29" t="str">
        <f t="shared" si="1"/>
        <v>Area 4</v>
      </c>
      <c r="B25" s="30"/>
      <c r="C25" s="37"/>
      <c r="D25" s="37"/>
      <c r="E25" s="30"/>
      <c r="F25" s="30"/>
      <c r="G25" s="30"/>
      <c r="H25" s="30"/>
      <c r="I25" s="53"/>
      <c r="J25" s="34">
        <f t="shared" si="2"/>
        <v>0</v>
      </c>
      <c r="K25" s="34">
        <f t="shared" si="0"/>
        <v>0</v>
      </c>
      <c r="L25" s="32"/>
    </row>
    <row r="26" spans="1:12" x14ac:dyDescent="0.25">
      <c r="A26" s="29" t="str">
        <f t="shared" si="1"/>
        <v>Area 5</v>
      </c>
      <c r="B26" s="30"/>
      <c r="C26" s="37"/>
      <c r="D26" s="37"/>
      <c r="E26" s="30"/>
      <c r="F26" s="30"/>
      <c r="G26" s="30"/>
      <c r="H26" s="30"/>
      <c r="I26" s="53"/>
      <c r="J26" s="34">
        <f t="shared" si="2"/>
        <v>0</v>
      </c>
      <c r="K26" s="34">
        <f t="shared" si="0"/>
        <v>0</v>
      </c>
      <c r="L26" s="32"/>
    </row>
    <row r="27" spans="1:12" x14ac:dyDescent="0.25">
      <c r="A27" s="29" t="str">
        <f t="shared" si="1"/>
        <v>Area 6</v>
      </c>
      <c r="B27" s="30"/>
      <c r="C27" s="37"/>
      <c r="D27" s="37"/>
      <c r="E27" s="30"/>
      <c r="F27" s="30"/>
      <c r="G27" s="30"/>
      <c r="H27" s="30"/>
      <c r="I27" s="53"/>
      <c r="J27" s="34">
        <f t="shared" si="2"/>
        <v>0</v>
      </c>
      <c r="K27" s="34">
        <f t="shared" si="0"/>
        <v>0</v>
      </c>
      <c r="L27" s="32"/>
    </row>
    <row r="28" spans="1:12" x14ac:dyDescent="0.25">
      <c r="A28" s="29" t="str">
        <f t="shared" si="1"/>
        <v>Area 7</v>
      </c>
      <c r="B28" s="30"/>
      <c r="C28" s="37"/>
      <c r="D28" s="37"/>
      <c r="E28" s="30"/>
      <c r="F28" s="30"/>
      <c r="G28" s="30"/>
      <c r="H28" s="30"/>
      <c r="I28" s="53"/>
      <c r="J28" s="34">
        <f t="shared" si="2"/>
        <v>0</v>
      </c>
      <c r="K28" s="34">
        <f t="shared" si="0"/>
        <v>0</v>
      </c>
      <c r="L28" s="32"/>
    </row>
    <row r="29" spans="1:12" x14ac:dyDescent="0.25">
      <c r="A29" s="29" t="str">
        <f t="shared" si="1"/>
        <v>Area 8</v>
      </c>
      <c r="B29" s="30"/>
      <c r="C29" s="37"/>
      <c r="D29" s="37"/>
      <c r="E29" s="30"/>
      <c r="F29" s="30"/>
      <c r="G29" s="30"/>
      <c r="H29" s="30"/>
      <c r="I29" s="53"/>
      <c r="J29" s="34">
        <f t="shared" si="2"/>
        <v>0</v>
      </c>
      <c r="K29" s="34">
        <f t="shared" si="0"/>
        <v>0</v>
      </c>
      <c r="L29" s="32"/>
    </row>
    <row r="30" spans="1:12" x14ac:dyDescent="0.25">
      <c r="A30" s="29" t="str">
        <f t="shared" si="1"/>
        <v>Area 9</v>
      </c>
      <c r="B30" s="30"/>
      <c r="C30" s="37"/>
      <c r="D30" s="37"/>
      <c r="E30" s="30"/>
      <c r="F30" s="30"/>
      <c r="G30" s="30"/>
      <c r="H30" s="30"/>
      <c r="I30" s="53"/>
      <c r="J30" s="34">
        <f t="shared" si="2"/>
        <v>0</v>
      </c>
      <c r="K30" s="34">
        <f t="shared" si="0"/>
        <v>0</v>
      </c>
      <c r="L30" s="32"/>
    </row>
    <row r="31" spans="1:12" x14ac:dyDescent="0.25">
      <c r="A31" s="29" t="str">
        <f t="shared" si="1"/>
        <v>Area 10</v>
      </c>
      <c r="B31" s="30"/>
      <c r="C31" s="37"/>
      <c r="D31" s="37"/>
      <c r="E31" s="30"/>
      <c r="F31" s="30"/>
      <c r="G31" s="30"/>
      <c r="H31" s="30"/>
      <c r="I31" s="53"/>
      <c r="J31" s="34">
        <f t="shared" si="2"/>
        <v>0</v>
      </c>
      <c r="K31" s="34">
        <f t="shared" si="0"/>
        <v>0</v>
      </c>
      <c r="L31" s="32"/>
    </row>
    <row r="32" spans="1:12" x14ac:dyDescent="0.25">
      <c r="A32" s="29" t="str">
        <f t="shared" si="1"/>
        <v>Area 11</v>
      </c>
      <c r="B32" s="30"/>
      <c r="C32" s="37"/>
      <c r="D32" s="37"/>
      <c r="E32" s="30"/>
      <c r="F32" s="30"/>
      <c r="G32" s="30"/>
      <c r="H32" s="30"/>
      <c r="I32" s="53"/>
      <c r="J32" s="34">
        <f t="shared" si="2"/>
        <v>0</v>
      </c>
      <c r="K32" s="34">
        <f t="shared" si="0"/>
        <v>0</v>
      </c>
      <c r="L32" s="32"/>
    </row>
    <row r="33" spans="1:12" x14ac:dyDescent="0.25">
      <c r="A33" s="29" t="str">
        <f t="shared" si="1"/>
        <v>Area 12</v>
      </c>
      <c r="B33" s="30"/>
      <c r="C33" s="37"/>
      <c r="D33" s="37"/>
      <c r="E33" s="30"/>
      <c r="F33" s="30"/>
      <c r="G33" s="30"/>
      <c r="H33" s="30"/>
      <c r="I33" s="53"/>
      <c r="J33" s="34">
        <f t="shared" si="2"/>
        <v>0</v>
      </c>
      <c r="K33" s="34">
        <f t="shared" si="0"/>
        <v>0</v>
      </c>
      <c r="L33" s="32"/>
    </row>
    <row r="34" spans="1:12" x14ac:dyDescent="0.25">
      <c r="A34" s="29" t="str">
        <f t="shared" si="1"/>
        <v>Area 13</v>
      </c>
      <c r="B34" s="30"/>
      <c r="C34" s="37"/>
      <c r="D34" s="37"/>
      <c r="E34" s="30"/>
      <c r="F34" s="30"/>
      <c r="G34" s="30"/>
      <c r="H34" s="30"/>
      <c r="I34" s="53"/>
      <c r="J34" s="34">
        <f t="shared" si="2"/>
        <v>0</v>
      </c>
      <c r="K34" s="34">
        <f t="shared" si="0"/>
        <v>0</v>
      </c>
      <c r="L34" s="32"/>
    </row>
    <row r="35" spans="1:12" x14ac:dyDescent="0.25">
      <c r="A35" s="29" t="str">
        <f t="shared" si="1"/>
        <v>Area 14</v>
      </c>
      <c r="B35" s="30"/>
      <c r="C35" s="37"/>
      <c r="D35" s="37"/>
      <c r="E35" s="30"/>
      <c r="F35" s="30"/>
      <c r="G35" s="30"/>
      <c r="H35" s="30"/>
      <c r="I35" s="53"/>
      <c r="J35" s="34">
        <f t="shared" si="2"/>
        <v>0</v>
      </c>
      <c r="K35" s="34">
        <f t="shared" si="0"/>
        <v>0</v>
      </c>
      <c r="L35" s="32"/>
    </row>
    <row r="36" spans="1:12" x14ac:dyDescent="0.25">
      <c r="A36" s="29" t="str">
        <f t="shared" si="1"/>
        <v>Area 15</v>
      </c>
      <c r="B36" s="30"/>
      <c r="C36" s="37"/>
      <c r="D36" s="37"/>
      <c r="E36" s="30"/>
      <c r="F36" s="30"/>
      <c r="G36" s="30"/>
      <c r="H36" s="30"/>
      <c r="I36" s="53"/>
      <c r="J36" s="34">
        <f t="shared" si="2"/>
        <v>0</v>
      </c>
      <c r="K36" s="34">
        <f t="shared" si="0"/>
        <v>0</v>
      </c>
      <c r="L36" s="32"/>
    </row>
    <row r="37" spans="1:12" ht="15.75" thickBot="1" x14ac:dyDescent="0.3">
      <c r="A37" s="58"/>
      <c r="B37" s="53"/>
      <c r="C37" s="53"/>
      <c r="D37" s="53"/>
      <c r="E37" s="53"/>
      <c r="F37" s="53"/>
      <c r="G37" s="53"/>
      <c r="H37" s="53"/>
      <c r="I37" s="53"/>
      <c r="J37" s="6">
        <f>SUM(J22:J36)</f>
        <v>0</v>
      </c>
      <c r="K37" s="6">
        <f>SUM(K22:K36)</f>
        <v>0</v>
      </c>
      <c r="L37" s="56"/>
    </row>
    <row r="38" spans="1:12" x14ac:dyDescent="0.25">
      <c r="A38" s="127" t="s">
        <v>144</v>
      </c>
      <c r="B38" s="128"/>
      <c r="C38" s="129"/>
      <c r="D38" s="53"/>
      <c r="E38" s="53"/>
      <c r="F38" s="53"/>
      <c r="G38" s="53"/>
      <c r="H38" s="53"/>
      <c r="I38" s="53"/>
      <c r="J38" s="53"/>
      <c r="K38" s="53"/>
      <c r="L38" s="56"/>
    </row>
    <row r="39" spans="1:12" x14ac:dyDescent="0.25">
      <c r="A39" s="123" t="s">
        <v>46</v>
      </c>
      <c r="B39" s="130"/>
      <c r="C39" s="59">
        <f>'Applicant Details'!D18</f>
        <v>0</v>
      </c>
      <c r="D39" s="53"/>
      <c r="E39" s="53"/>
      <c r="F39" s="53"/>
      <c r="G39" s="53"/>
      <c r="H39" s="53"/>
      <c r="I39" s="53"/>
      <c r="J39" s="53"/>
      <c r="K39" s="53"/>
      <c r="L39" s="56"/>
    </row>
    <row r="40" spans="1:12" x14ac:dyDescent="0.25">
      <c r="A40" s="123" t="s">
        <v>47</v>
      </c>
      <c r="B40" s="130"/>
      <c r="C40" s="59">
        <f>'Applicant Details'!D19</f>
        <v>0</v>
      </c>
      <c r="D40" s="53"/>
      <c r="E40" s="53"/>
      <c r="F40" s="53"/>
      <c r="G40" s="53"/>
      <c r="H40" s="53"/>
      <c r="I40" s="53"/>
      <c r="J40" s="53"/>
      <c r="K40" s="53"/>
      <c r="L40" s="56"/>
    </row>
    <row r="41" spans="1:12" x14ac:dyDescent="0.25">
      <c r="A41" s="123" t="s">
        <v>118</v>
      </c>
      <c r="B41" s="124"/>
      <c r="C41" s="60">
        <f>(('Applicant Details'!D13)*('Applicant Details'!D14)*('Technical Data'!J37+'Technical Data'!K37))</f>
        <v>0</v>
      </c>
      <c r="D41" s="53"/>
      <c r="E41" s="53"/>
      <c r="F41" s="53"/>
      <c r="G41" s="53"/>
      <c r="H41" s="53"/>
      <c r="I41" s="53"/>
      <c r="J41" s="53"/>
      <c r="K41" s="53"/>
      <c r="L41" s="56"/>
    </row>
    <row r="42" spans="1:12" x14ac:dyDescent="0.25">
      <c r="A42" s="121" t="s">
        <v>121</v>
      </c>
      <c r="B42" s="131"/>
      <c r="C42" s="61">
        <f>C41*2.5</f>
        <v>0</v>
      </c>
      <c r="D42" s="53"/>
      <c r="E42" s="53"/>
      <c r="F42" s="53"/>
      <c r="G42" s="53"/>
      <c r="H42" s="53"/>
      <c r="I42" s="53"/>
      <c r="J42" s="53"/>
      <c r="K42" s="53"/>
      <c r="L42" s="56"/>
    </row>
    <row r="43" spans="1:12" x14ac:dyDescent="0.25">
      <c r="A43" s="123" t="s">
        <v>122</v>
      </c>
      <c r="B43" s="130"/>
      <c r="C43" s="62">
        <f>((((C39)*$J$37+(C40)*$K$37)*'Applicant Details'!$D$13)*'Applicant Details'!$D$14)</f>
        <v>0</v>
      </c>
      <c r="D43" s="53"/>
      <c r="E43" s="53"/>
      <c r="F43" s="53"/>
      <c r="G43" s="53"/>
      <c r="H43" s="53"/>
      <c r="I43" s="53"/>
      <c r="J43" s="53"/>
      <c r="K43" s="53"/>
      <c r="L43" s="56"/>
    </row>
    <row r="44" spans="1:12" x14ac:dyDescent="0.25">
      <c r="A44" s="123" t="s">
        <v>149</v>
      </c>
      <c r="B44" s="124"/>
      <c r="C44" s="63"/>
      <c r="D44" s="53"/>
      <c r="E44" s="53"/>
      <c r="F44" s="53"/>
      <c r="G44" s="53"/>
      <c r="H44" s="53"/>
      <c r="I44" s="53"/>
      <c r="J44" s="53"/>
      <c r="K44" s="53"/>
      <c r="L44" s="56"/>
    </row>
    <row r="45" spans="1:12" x14ac:dyDescent="0.25">
      <c r="A45" s="123" t="s">
        <v>59</v>
      </c>
      <c r="B45" s="130"/>
      <c r="C45" s="64">
        <f>SUM(C43:C44)</f>
        <v>0</v>
      </c>
      <c r="D45" s="53"/>
      <c r="E45" s="53"/>
      <c r="F45" s="53"/>
      <c r="G45" s="53"/>
      <c r="H45" s="53"/>
      <c r="I45" s="53"/>
      <c r="J45" s="53"/>
      <c r="K45" s="53"/>
      <c r="L45" s="56"/>
    </row>
    <row r="46" spans="1:12" x14ac:dyDescent="0.25">
      <c r="A46" s="121" t="s">
        <v>52</v>
      </c>
      <c r="B46" s="122"/>
      <c r="C46" s="65">
        <f>($C$42*('Applicant Details'!D15)/1000)</f>
        <v>0</v>
      </c>
      <c r="D46" s="53"/>
      <c r="E46" s="53"/>
      <c r="F46" s="53"/>
      <c r="G46" s="53"/>
      <c r="H46" s="53"/>
      <c r="I46" s="53"/>
      <c r="J46" s="53"/>
      <c r="K46" s="53"/>
      <c r="L46" s="56"/>
    </row>
    <row r="47" spans="1:12" x14ac:dyDescent="0.25">
      <c r="A47" s="123" t="s">
        <v>51</v>
      </c>
      <c r="B47" s="124"/>
      <c r="C47" s="32">
        <v>0</v>
      </c>
      <c r="D47" s="53"/>
      <c r="E47" s="53"/>
      <c r="F47" s="53"/>
      <c r="G47" s="53"/>
      <c r="H47" s="53"/>
      <c r="I47" s="53"/>
      <c r="J47" s="53"/>
      <c r="K47" s="53"/>
      <c r="L47" s="56"/>
    </row>
    <row r="48" spans="1:12" ht="15.75" thickBot="1" x14ac:dyDescent="0.3">
      <c r="A48" s="125" t="s">
        <v>119</v>
      </c>
      <c r="B48" s="126"/>
      <c r="C48" s="66">
        <f>IF(C45=0, 0,C47/C45)</f>
        <v>0</v>
      </c>
      <c r="D48" s="55"/>
      <c r="E48" s="55"/>
      <c r="F48" s="55"/>
      <c r="G48" s="55"/>
      <c r="H48" s="55"/>
      <c r="I48" s="55"/>
      <c r="J48" s="55"/>
      <c r="K48" s="55"/>
      <c r="L48" s="57"/>
    </row>
  </sheetData>
  <sheetProtection sheet="1" selectLockedCells="1"/>
  <mergeCells count="15">
    <mergeCell ref="L1:L2"/>
    <mergeCell ref="A1:K1"/>
    <mergeCell ref="A46:B46"/>
    <mergeCell ref="A47:B47"/>
    <mergeCell ref="A48:B48"/>
    <mergeCell ref="A38:C38"/>
    <mergeCell ref="A40:B40"/>
    <mergeCell ref="A41:B41"/>
    <mergeCell ref="A42:B42"/>
    <mergeCell ref="A43:B43"/>
    <mergeCell ref="A45:B45"/>
    <mergeCell ref="A44:B44"/>
    <mergeCell ref="A39:B39"/>
    <mergeCell ref="J20:K20"/>
    <mergeCell ref="A20:H20"/>
  </mergeCells>
  <dataValidations count="1">
    <dataValidation type="list" allowBlank="1" showInputMessage="1" showErrorMessage="1" sqref="B4">
      <formula1>OFFSET(Anchor1,1,MATCH($B$2,OFFSET(Anchor1,0,0,1,25),0)-1,25,1)</formula1>
    </dataValidation>
  </dataValidations>
  <pageMargins left="0.25" right="0.25" top="0.75" bottom="0.75" header="0.3" footer="0.3"/>
  <pageSetup paperSize="9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promptTitle="Select Light/Fitting Type">
          <x14:formula1>
            <xm:f>Tables!$B$37:$B$50</xm:f>
          </x14:formula1>
          <xm:sqref>C4:C18</xm:sqref>
        </x14:dataValidation>
        <x14:dataValidation type="list" allowBlank="1" showInputMessage="1" showErrorMessage="1">
          <x14:formula1>
            <xm:f>Tables!$B$37:$B$48</xm:f>
          </x14:formula1>
          <xm:sqref>B23:B36</xm:sqref>
        </x14:dataValidation>
        <x14:dataValidation type="list" allowBlank="1" showInputMessage="1" showErrorMessage="1">
          <x14:formula1>
            <xm:f>Tables!$D$37:$D$48</xm:f>
          </x14:formula1>
          <xm:sqref>H22:H36 J4:J18</xm:sqref>
        </x14:dataValidation>
        <x14:dataValidation type="list" allowBlank="1" showInputMessage="1" showErrorMessage="1">
          <x14:formula1>
            <xm:f>Tables!$C$5:$I$5</xm:f>
          </x14:formula1>
          <xm:sqref>B2</xm:sqref>
        </x14:dataValidation>
        <x14:dataValidation type="list" allowBlank="1" showInputMessage="1" showErrorMessage="1">
          <x14:formula1>
            <xm:f>Tables!$I$6:$I$23</xm:f>
          </x14:formula1>
          <xm:sqref>B5:B18</xm:sqref>
        </x14:dataValidation>
        <x14:dataValidation type="list" allowBlank="1" showInputMessage="1" showErrorMessage="1">
          <x14:formula1>
            <xm:f>Tables!$B$37:$B$50</xm:f>
          </x14:formula1>
          <xm:sqref>B22</xm:sqref>
        </x14:dataValidation>
        <x14:dataValidation type="list" allowBlank="1" showInputMessage="1" showErrorMessage="1">
          <x14:formula1>
            <xm:f>Tables!$C$37:$C$47</xm:f>
          </x14:formula1>
          <xm:sqref>I4:I18</xm:sqref>
        </x14:dataValidation>
        <x14:dataValidation type="list" allowBlank="1" showInputMessage="1" showErrorMessage="1">
          <x14:formula1>
            <xm:f>Tables!$C$37:$C$49</xm:f>
          </x14:formula1>
          <xm:sqref>G22:G36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5:I61"/>
  <sheetViews>
    <sheetView workbookViewId="0">
      <selection activeCell="C22" sqref="C22"/>
    </sheetView>
  </sheetViews>
  <sheetFormatPr defaultRowHeight="15" x14ac:dyDescent="0.25"/>
  <cols>
    <col min="2" max="2" width="23" customWidth="1"/>
    <col min="3" max="8" width="18" customWidth="1"/>
    <col min="9" max="9" width="15.42578125" bestFit="1" customWidth="1"/>
  </cols>
  <sheetData>
    <row r="5" spans="2:9" x14ac:dyDescent="0.25">
      <c r="B5" t="s">
        <v>24</v>
      </c>
      <c r="C5" s="1" t="s">
        <v>0</v>
      </c>
      <c r="D5" s="1" t="s">
        <v>2</v>
      </c>
      <c r="E5" s="1" t="s">
        <v>1</v>
      </c>
      <c r="F5" s="1" t="s">
        <v>3</v>
      </c>
      <c r="G5" s="1" t="s">
        <v>4</v>
      </c>
      <c r="H5" s="1" t="s">
        <v>5</v>
      </c>
      <c r="I5" s="1" t="s">
        <v>69</v>
      </c>
    </row>
    <row r="6" spans="2:9" x14ac:dyDescent="0.25">
      <c r="C6" s="1"/>
      <c r="D6" s="1"/>
      <c r="E6" s="1"/>
      <c r="F6" s="1"/>
      <c r="G6" s="1"/>
      <c r="H6" t="s">
        <v>12</v>
      </c>
      <c r="I6" s="1"/>
    </row>
    <row r="7" spans="2:9" x14ac:dyDescent="0.25">
      <c r="C7" t="s">
        <v>65</v>
      </c>
      <c r="D7" t="s">
        <v>63</v>
      </c>
      <c r="E7" t="s">
        <v>66</v>
      </c>
      <c r="F7" t="s">
        <v>63</v>
      </c>
      <c r="G7" t="s">
        <v>42</v>
      </c>
      <c r="H7" t="s">
        <v>65</v>
      </c>
      <c r="I7" t="s">
        <v>86</v>
      </c>
    </row>
    <row r="8" spans="2:9" x14ac:dyDescent="0.25">
      <c r="C8" t="s">
        <v>11</v>
      </c>
      <c r="D8" t="s">
        <v>37</v>
      </c>
      <c r="E8" t="s">
        <v>11</v>
      </c>
      <c r="F8" t="s">
        <v>37</v>
      </c>
      <c r="G8" t="s">
        <v>12</v>
      </c>
      <c r="H8" t="s">
        <v>11</v>
      </c>
      <c r="I8" t="s">
        <v>65</v>
      </c>
    </row>
    <row r="9" spans="2:9" x14ac:dyDescent="0.25">
      <c r="C9" t="s">
        <v>81</v>
      </c>
      <c r="D9" t="s">
        <v>10</v>
      </c>
      <c r="E9" t="s">
        <v>63</v>
      </c>
      <c r="F9" t="s">
        <v>10</v>
      </c>
      <c r="G9" t="s">
        <v>65</v>
      </c>
      <c r="H9" t="s">
        <v>62</v>
      </c>
      <c r="I9" t="s">
        <v>78</v>
      </c>
    </row>
    <row r="10" spans="2:9" x14ac:dyDescent="0.25">
      <c r="C10" t="s">
        <v>37</v>
      </c>
      <c r="D10" t="s">
        <v>6</v>
      </c>
      <c r="E10" t="s">
        <v>39</v>
      </c>
      <c r="F10" t="s">
        <v>79</v>
      </c>
      <c r="G10" t="s">
        <v>41</v>
      </c>
      <c r="H10" t="s">
        <v>81</v>
      </c>
      <c r="I10" t="s">
        <v>74</v>
      </c>
    </row>
    <row r="11" spans="2:9" x14ac:dyDescent="0.25">
      <c r="C11" t="s">
        <v>64</v>
      </c>
      <c r="D11" t="s">
        <v>8</v>
      </c>
      <c r="E11" t="s">
        <v>10</v>
      </c>
      <c r="F11" t="s">
        <v>6</v>
      </c>
      <c r="G11" t="s">
        <v>63</v>
      </c>
      <c r="H11" t="s">
        <v>78</v>
      </c>
      <c r="I11" t="s">
        <v>10</v>
      </c>
    </row>
    <row r="12" spans="2:9" x14ac:dyDescent="0.25">
      <c r="C12" t="s">
        <v>138</v>
      </c>
      <c r="D12" t="s">
        <v>9</v>
      </c>
      <c r="E12" t="s">
        <v>38</v>
      </c>
      <c r="F12" t="s">
        <v>80</v>
      </c>
      <c r="G12" t="s">
        <v>83</v>
      </c>
      <c r="H12" t="s">
        <v>143</v>
      </c>
      <c r="I12" t="s">
        <v>75</v>
      </c>
    </row>
    <row r="13" spans="2:9" x14ac:dyDescent="0.25">
      <c r="C13" t="s">
        <v>10</v>
      </c>
      <c r="D13" t="s">
        <v>7</v>
      </c>
      <c r="E13" t="s">
        <v>8</v>
      </c>
      <c r="F13" t="s">
        <v>8</v>
      </c>
      <c r="G13" t="s">
        <v>82</v>
      </c>
      <c r="H13" t="s">
        <v>40</v>
      </c>
      <c r="I13" t="s">
        <v>70</v>
      </c>
    </row>
    <row r="14" spans="2:9" x14ac:dyDescent="0.25">
      <c r="C14" t="s">
        <v>6</v>
      </c>
      <c r="D14" t="s">
        <v>95</v>
      </c>
      <c r="E14" t="s">
        <v>9</v>
      </c>
      <c r="F14" t="s">
        <v>9</v>
      </c>
      <c r="G14" t="s">
        <v>76</v>
      </c>
      <c r="H14" t="s">
        <v>82</v>
      </c>
      <c r="I14" t="s">
        <v>43</v>
      </c>
    </row>
    <row r="15" spans="2:9" x14ac:dyDescent="0.25">
      <c r="C15" t="s">
        <v>8</v>
      </c>
      <c r="E15" t="s">
        <v>7</v>
      </c>
      <c r="F15" t="s">
        <v>7</v>
      </c>
      <c r="G15" t="s">
        <v>74</v>
      </c>
      <c r="H15" t="s">
        <v>76</v>
      </c>
      <c r="I15" t="s">
        <v>71</v>
      </c>
    </row>
    <row r="16" spans="2:9" x14ac:dyDescent="0.25">
      <c r="C16" t="s">
        <v>9</v>
      </c>
      <c r="F16" t="s">
        <v>95</v>
      </c>
      <c r="G16" t="s">
        <v>10</v>
      </c>
      <c r="H16" t="s">
        <v>44</v>
      </c>
      <c r="I16" t="s">
        <v>77</v>
      </c>
    </row>
    <row r="17" spans="3:9" x14ac:dyDescent="0.25">
      <c r="C17" t="s">
        <v>7</v>
      </c>
      <c r="D17" s="3"/>
      <c r="G17" t="s">
        <v>75</v>
      </c>
      <c r="H17" t="s">
        <v>74</v>
      </c>
      <c r="I17" t="s">
        <v>8</v>
      </c>
    </row>
    <row r="18" spans="3:9" x14ac:dyDescent="0.25">
      <c r="C18" t="s">
        <v>95</v>
      </c>
      <c r="G18" t="s">
        <v>43</v>
      </c>
      <c r="H18" t="s">
        <v>98</v>
      </c>
      <c r="I18" t="s">
        <v>9</v>
      </c>
    </row>
    <row r="19" spans="3:9" x14ac:dyDescent="0.25">
      <c r="G19" t="s">
        <v>142</v>
      </c>
      <c r="H19" t="s">
        <v>10</v>
      </c>
      <c r="I19" t="s">
        <v>85</v>
      </c>
    </row>
    <row r="20" spans="3:9" x14ac:dyDescent="0.25">
      <c r="G20" t="s">
        <v>8</v>
      </c>
      <c r="H20" t="s">
        <v>75</v>
      </c>
      <c r="I20" t="s">
        <v>7</v>
      </c>
    </row>
    <row r="21" spans="3:9" x14ac:dyDescent="0.25">
      <c r="G21" t="s">
        <v>9</v>
      </c>
      <c r="H21" t="s">
        <v>43</v>
      </c>
      <c r="I21" t="s">
        <v>87</v>
      </c>
    </row>
    <row r="22" spans="3:9" x14ac:dyDescent="0.25">
      <c r="G22" t="s">
        <v>84</v>
      </c>
      <c r="H22" t="s">
        <v>68</v>
      </c>
    </row>
    <row r="23" spans="3:9" x14ac:dyDescent="0.25">
      <c r="G23" t="s">
        <v>7</v>
      </c>
      <c r="H23" t="s">
        <v>8</v>
      </c>
    </row>
    <row r="24" spans="3:9" x14ac:dyDescent="0.25">
      <c r="G24" t="s">
        <v>87</v>
      </c>
      <c r="H24" t="s">
        <v>9</v>
      </c>
    </row>
    <row r="25" spans="3:9" x14ac:dyDescent="0.25">
      <c r="H25" t="s">
        <v>84</v>
      </c>
    </row>
    <row r="26" spans="3:9" x14ac:dyDescent="0.25">
      <c r="H26" t="s">
        <v>7</v>
      </c>
    </row>
    <row r="27" spans="3:9" x14ac:dyDescent="0.25">
      <c r="H27" t="s">
        <v>67</v>
      </c>
    </row>
    <row r="28" spans="3:9" x14ac:dyDescent="0.25">
      <c r="H28" t="s">
        <v>96</v>
      </c>
    </row>
    <row r="29" spans="3:9" x14ac:dyDescent="0.25">
      <c r="H29" t="s">
        <v>87</v>
      </c>
    </row>
    <row r="34" spans="2:4" x14ac:dyDescent="0.25">
      <c r="D34" s="2"/>
    </row>
    <row r="35" spans="2:4" x14ac:dyDescent="0.25">
      <c r="D35" s="2"/>
    </row>
    <row r="36" spans="2:4" x14ac:dyDescent="0.25">
      <c r="B36" s="8" t="s">
        <v>25</v>
      </c>
      <c r="C36" s="7" t="s">
        <v>33</v>
      </c>
      <c r="D36" s="7" t="s">
        <v>97</v>
      </c>
    </row>
    <row r="37" spans="2:4" x14ac:dyDescent="0.25">
      <c r="B37" s="8"/>
      <c r="C37" s="7"/>
      <c r="D37" s="7"/>
    </row>
    <row r="38" spans="2:4" x14ac:dyDescent="0.25">
      <c r="B38" t="s">
        <v>28</v>
      </c>
      <c r="C38" t="s">
        <v>90</v>
      </c>
      <c r="D38">
        <v>0</v>
      </c>
    </row>
    <row r="39" spans="2:4" x14ac:dyDescent="0.25">
      <c r="B39" t="s">
        <v>91</v>
      </c>
      <c r="C39" t="s">
        <v>106</v>
      </c>
      <c r="D39">
        <v>5</v>
      </c>
    </row>
    <row r="40" spans="2:4" x14ac:dyDescent="0.25">
      <c r="B40" t="s">
        <v>94</v>
      </c>
      <c r="C40" t="s">
        <v>89</v>
      </c>
      <c r="D40">
        <v>10</v>
      </c>
    </row>
    <row r="41" spans="2:4" x14ac:dyDescent="0.25">
      <c r="B41" t="s">
        <v>73</v>
      </c>
      <c r="C41" t="s">
        <v>88</v>
      </c>
      <c r="D41">
        <v>15</v>
      </c>
    </row>
    <row r="42" spans="2:4" x14ac:dyDescent="0.25">
      <c r="B42" t="s">
        <v>30</v>
      </c>
      <c r="C42" t="s">
        <v>103</v>
      </c>
      <c r="D42">
        <v>20</v>
      </c>
    </row>
    <row r="43" spans="2:4" x14ac:dyDescent="0.25">
      <c r="B43" t="s">
        <v>29</v>
      </c>
      <c r="C43" t="s">
        <v>104</v>
      </c>
      <c r="D43">
        <v>25</v>
      </c>
    </row>
    <row r="44" spans="2:4" x14ac:dyDescent="0.25">
      <c r="B44" t="s">
        <v>92</v>
      </c>
      <c r="C44" t="s">
        <v>34</v>
      </c>
      <c r="D44">
        <v>30</v>
      </c>
    </row>
    <row r="45" spans="2:4" x14ac:dyDescent="0.25">
      <c r="B45" t="s">
        <v>27</v>
      </c>
      <c r="C45" t="s">
        <v>107</v>
      </c>
      <c r="D45">
        <v>35</v>
      </c>
    </row>
    <row r="46" spans="2:4" x14ac:dyDescent="0.25">
      <c r="B46" t="s">
        <v>26</v>
      </c>
      <c r="C46" t="s">
        <v>105</v>
      </c>
      <c r="D46">
        <v>40</v>
      </c>
    </row>
    <row r="47" spans="2:4" x14ac:dyDescent="0.25">
      <c r="B47" t="s">
        <v>72</v>
      </c>
      <c r="D47">
        <v>45</v>
      </c>
    </row>
    <row r="48" spans="2:4" x14ac:dyDescent="0.25">
      <c r="B48" t="s">
        <v>93</v>
      </c>
      <c r="D48">
        <v>50</v>
      </c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</sheetData>
  <sortState ref="I6:I20">
    <sortCondition ref="I5"/>
  </sortState>
  <dataValidations count="1">
    <dataValidation type="list" allowBlank="1" showInputMessage="1" showErrorMessage="1" sqref="C5:G6 H5">
      <formula1>"Buildings"</formula1>
    </dataValidation>
  </dataValidations>
  <hyperlinks>
    <hyperlink ref="B3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Introduction</vt:lpstr>
      <vt:lpstr>Applicant Details</vt:lpstr>
      <vt:lpstr>Technical Data</vt:lpstr>
      <vt:lpstr>Tables</vt:lpstr>
      <vt:lpstr>Anchor1</vt:lpstr>
      <vt:lpstr>Buildings</vt:lpstr>
      <vt:lpstr>Light_controls</vt:lpstr>
      <vt:lpstr>Light_types</vt:lpstr>
      <vt:lpstr>'Technical 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Ivan.Sproule@seai.ie</dc:creator>
  <cp:lastModifiedBy>Houlihan Kerry</cp:lastModifiedBy>
  <cp:lastPrinted>2017-05-17T14:11:18Z</cp:lastPrinted>
  <dcterms:created xsi:type="dcterms:W3CDTF">2017-04-24T17:22:08Z</dcterms:created>
  <dcterms:modified xsi:type="dcterms:W3CDTF">2017-09-04T18:32:31Z</dcterms:modified>
</cp:coreProperties>
</file>