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12"/>
  <workbookPr filterPrivacy="1"/>
  <xr:revisionPtr revIDLastSave="203" documentId="8_{CA1BB20D-C732-464B-B193-0400B1641905}" xr6:coauthVersionLast="47" xr6:coauthVersionMax="47" xr10:uidLastSave="{5EFE14F0-7373-436F-8289-E8F5727BDEF2}"/>
  <bookViews>
    <workbookView xWindow="1800" yWindow="6384" windowWidth="20040" windowHeight="7632" firstSheet="1" xr2:uid="{00000000-000D-0000-FFFF-FFFF00000000}"/>
  </bookViews>
  <sheets>
    <sheet name="Revision History" sheetId="11" r:id="rId1"/>
    <sheet name="Instructions" sheetId="9" r:id="rId2"/>
    <sheet name="Data" sheetId="5" r:id="rId3"/>
    <sheet name=" EBS Report" sheetId="6" r:id="rId4"/>
    <sheet name="Factors &amp; Assumptions" sheetId="8" r:id="rId5"/>
    <sheet name="Supplementary Information" sheetId="10" r:id="rId6"/>
  </sheets>
  <externalReferences>
    <externalReference r:id="rId7"/>
  </externalReferences>
  <definedNames>
    <definedName name="Groups" localSheetId="2">Data!$B$3:INDEX(Data!$B$3:$B$12,COUNT(Data!$C$3:$C$12))</definedName>
    <definedName name="Groups">#REF!:INDEX(#REF!,COUNT(#REF!))</definedName>
    <definedName name="_xlnm.Print_Area" localSheetId="3">' EBS Report'!$A$1:$N$119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 i="5" l="1"/>
  <c r="Q9" i="5"/>
  <c r="Q10" i="5"/>
  <c r="Q11" i="5"/>
  <c r="Q12" i="5"/>
  <c r="C41" i="5"/>
  <c r="J85" i="6"/>
  <c r="J83" i="6"/>
  <c r="J79" i="6"/>
  <c r="J80" i="6"/>
  <c r="J74" i="6"/>
  <c r="G74" i="6"/>
  <c r="J64" i="6"/>
  <c r="J65" i="6"/>
  <c r="J66" i="6"/>
  <c r="J67" i="6"/>
  <c r="J68" i="6"/>
  <c r="J69" i="6"/>
  <c r="J70" i="6"/>
  <c r="J102" i="6" s="1"/>
  <c r="J71" i="6"/>
  <c r="J72" i="6"/>
  <c r="J73" i="6"/>
  <c r="J63" i="6"/>
  <c r="G64" i="6"/>
  <c r="G65" i="6"/>
  <c r="G66" i="6"/>
  <c r="G67" i="6"/>
  <c r="G68" i="6"/>
  <c r="G69" i="6"/>
  <c r="G70" i="6"/>
  <c r="G71" i="6"/>
  <c r="G72" i="6"/>
  <c r="G73" i="6"/>
  <c r="G63" i="6"/>
  <c r="Q5" i="5"/>
  <c r="Q4" i="5"/>
  <c r="Q6" i="5"/>
  <c r="Q7" i="5"/>
  <c r="Q3" i="5"/>
  <c r="N70" i="6" l="1"/>
  <c r="K99" i="6" l="1"/>
  <c r="J99" i="6"/>
  <c r="G58" i="6"/>
  <c r="G103" i="6" s="1"/>
  <c r="S8" i="5" l="1"/>
  <c r="T8" i="5"/>
  <c r="U8" i="5"/>
  <c r="V8" i="5"/>
  <c r="W8" i="5"/>
  <c r="X8" i="5"/>
  <c r="Y8" i="5"/>
  <c r="Z8" i="5"/>
  <c r="AA8" i="5"/>
  <c r="AB8" i="5"/>
  <c r="AC8" i="5"/>
  <c r="E13" i="5"/>
  <c r="B10" i="8"/>
  <c r="E26" i="5" l="1"/>
  <c r="J56" i="6" s="1"/>
  <c r="E19" i="5"/>
  <c r="E22" i="5"/>
  <c r="E23" i="5"/>
  <c r="E24" i="5"/>
  <c r="E25" i="5"/>
  <c r="E27" i="5"/>
  <c r="E30" i="5"/>
  <c r="E31" i="5"/>
  <c r="E32" i="5"/>
  <c r="E33" i="5"/>
  <c r="E34" i="5"/>
  <c r="E35" i="5"/>
  <c r="E36" i="5"/>
  <c r="E37" i="5"/>
  <c r="E38" i="5"/>
  <c r="E39" i="5"/>
  <c r="E40" i="5"/>
  <c r="N65" i="6"/>
  <c r="N66" i="6"/>
  <c r="N67" i="6"/>
  <c r="N68" i="6"/>
  <c r="N69" i="6"/>
  <c r="N64" i="6"/>
  <c r="L65" i="6"/>
  <c r="L79" i="6" s="1"/>
  <c r="L66" i="6"/>
  <c r="L67" i="6"/>
  <c r="L68" i="6"/>
  <c r="L80" i="6" s="1"/>
  <c r="L69" i="6"/>
  <c r="L81" i="6" s="1"/>
  <c r="L64" i="6"/>
  <c r="N63" i="6"/>
  <c r="L63" i="6"/>
  <c r="G48" i="6"/>
  <c r="G80" i="6" s="1"/>
  <c r="G57" i="6"/>
  <c r="G49" i="6"/>
  <c r="G50" i="6"/>
  <c r="G82" i="6" s="1"/>
  <c r="G51" i="6"/>
  <c r="G83" i="6" s="1"/>
  <c r="G52" i="6"/>
  <c r="G53" i="6"/>
  <c r="G54" i="6"/>
  <c r="G55" i="6"/>
  <c r="G56" i="6"/>
  <c r="G47" i="6"/>
  <c r="G79" i="6" s="1"/>
  <c r="C4" i="5"/>
  <c r="C3" i="5"/>
  <c r="J58" i="6" l="1"/>
  <c r="K103" i="6" s="1"/>
  <c r="L103" i="6" s="1"/>
  <c r="D28" i="5"/>
  <c r="V5" i="5"/>
  <c r="AC5" i="5"/>
  <c r="U5" i="5"/>
  <c r="G101" i="6"/>
  <c r="G102" i="6"/>
  <c r="T5" i="5"/>
  <c r="AA5" i="5"/>
  <c r="S5" i="5"/>
  <c r="AB5" i="5"/>
  <c r="Z5" i="5"/>
  <c r="Y5" i="5"/>
  <c r="X5" i="5"/>
  <c r="W5" i="5"/>
  <c r="G81" i="6"/>
  <c r="R4" i="5"/>
  <c r="G84" i="6"/>
  <c r="E28" i="5" l="1"/>
  <c r="D41" i="5"/>
  <c r="S4" i="5"/>
  <c r="T4" i="5"/>
  <c r="U4" i="5"/>
  <c r="V4" i="5"/>
  <c r="W4" i="5"/>
  <c r="X4" i="5"/>
  <c r="Y4" i="5"/>
  <c r="Z4" i="5"/>
  <c r="AA4" i="5"/>
  <c r="AB4" i="5"/>
  <c r="AC4" i="5"/>
  <c r="R6" i="5"/>
  <c r="S6" i="5"/>
  <c r="T6" i="5"/>
  <c r="U6" i="5"/>
  <c r="V6" i="5"/>
  <c r="W6" i="5"/>
  <c r="X6" i="5"/>
  <c r="Y6" i="5"/>
  <c r="Z6" i="5"/>
  <c r="AA6" i="5"/>
  <c r="AB6" i="5"/>
  <c r="AC6" i="5"/>
  <c r="R7" i="5"/>
  <c r="S7" i="5"/>
  <c r="T7" i="5"/>
  <c r="U7" i="5"/>
  <c r="V7" i="5"/>
  <c r="W7" i="5"/>
  <c r="X7" i="5"/>
  <c r="Y7" i="5"/>
  <c r="Z7" i="5"/>
  <c r="AA7" i="5"/>
  <c r="AB7" i="5"/>
  <c r="AC7" i="5"/>
  <c r="R9" i="5"/>
  <c r="S9" i="5"/>
  <c r="T9" i="5"/>
  <c r="U9" i="5"/>
  <c r="V9" i="5"/>
  <c r="W9" i="5"/>
  <c r="X9" i="5"/>
  <c r="Y9" i="5"/>
  <c r="Z9" i="5"/>
  <c r="AA9" i="5"/>
  <c r="AB9" i="5"/>
  <c r="AC9" i="5"/>
  <c r="R10" i="5"/>
  <c r="S10" i="5"/>
  <c r="T10" i="5"/>
  <c r="U10" i="5"/>
  <c r="V10" i="5"/>
  <c r="W10" i="5"/>
  <c r="X10" i="5"/>
  <c r="Y10" i="5"/>
  <c r="Z10" i="5"/>
  <c r="AA10" i="5"/>
  <c r="AB10" i="5"/>
  <c r="AC10" i="5"/>
  <c r="R11" i="5"/>
  <c r="S11" i="5"/>
  <c r="T11" i="5"/>
  <c r="U11" i="5"/>
  <c r="V11" i="5"/>
  <c r="W11" i="5"/>
  <c r="X11" i="5"/>
  <c r="Y11" i="5"/>
  <c r="Z11" i="5"/>
  <c r="AA11" i="5"/>
  <c r="AB11" i="5"/>
  <c r="AC11" i="5"/>
  <c r="R12" i="5"/>
  <c r="S12" i="5"/>
  <c r="T12" i="5"/>
  <c r="U12" i="5"/>
  <c r="V12" i="5"/>
  <c r="W12" i="5"/>
  <c r="X12" i="5"/>
  <c r="Y12" i="5"/>
  <c r="Z12" i="5"/>
  <c r="AA12" i="5"/>
  <c r="AB12" i="5"/>
  <c r="AC12" i="5"/>
  <c r="S3" i="5"/>
  <c r="T3" i="5"/>
  <c r="U3" i="5"/>
  <c r="V3" i="5"/>
  <c r="W3" i="5"/>
  <c r="X3" i="5"/>
  <c r="Y3" i="5"/>
  <c r="Z3" i="5"/>
  <c r="AA3" i="5"/>
  <c r="AB3" i="5"/>
  <c r="AC3" i="5"/>
  <c r="R3" i="5"/>
  <c r="J57" i="6"/>
  <c r="L99" i="6" s="1"/>
  <c r="J55" i="6"/>
  <c r="J100" i="6" s="1"/>
  <c r="L100" i="6" s="1"/>
  <c r="J54" i="6"/>
  <c r="J53" i="6"/>
  <c r="J101" i="6" s="1"/>
  <c r="L101" i="6" s="1"/>
  <c r="J52" i="6"/>
  <c r="J98" i="6" s="1"/>
  <c r="J49" i="6"/>
  <c r="P13" i="5"/>
  <c r="O13" i="5"/>
  <c r="N13" i="5"/>
  <c r="M13" i="5"/>
  <c r="L13" i="5"/>
  <c r="K13" i="5"/>
  <c r="J13" i="5"/>
  <c r="I13" i="5"/>
  <c r="H13" i="5"/>
  <c r="G13" i="5"/>
  <c r="F13" i="5"/>
  <c r="J97" i="6" l="1"/>
  <c r="J81" i="6"/>
  <c r="V13" i="5"/>
  <c r="AC13" i="5"/>
  <c r="U13" i="5"/>
  <c r="Z13" i="5"/>
  <c r="S13" i="5"/>
  <c r="AB13" i="5"/>
  <c r="AA13" i="5"/>
  <c r="T13" i="5"/>
  <c r="Y13" i="5"/>
  <c r="X13" i="5"/>
  <c r="W13" i="5"/>
  <c r="AD10" i="5"/>
  <c r="E20" i="5"/>
  <c r="J50" i="6" s="1"/>
  <c r="J84" i="6"/>
  <c r="L102" i="6"/>
  <c r="AD7" i="5"/>
  <c r="AD6" i="5"/>
  <c r="AD9" i="5"/>
  <c r="AD11" i="5"/>
  <c r="AD12" i="5"/>
  <c r="AD4" i="5"/>
  <c r="AD3" i="5"/>
  <c r="J111" i="6" l="1"/>
  <c r="J82" i="6"/>
  <c r="E17" i="5"/>
  <c r="J77" i="6"/>
  <c r="J47" i="6" l="1"/>
  <c r="R8" i="5" l="1"/>
  <c r="AD8" i="5" s="1"/>
  <c r="Q13" i="5"/>
  <c r="R5" i="5"/>
  <c r="AD5" i="5" l="1"/>
  <c r="AD13" i="5" s="1"/>
  <c r="R13" i="5"/>
  <c r="E21" i="5" l="1"/>
  <c r="J51" i="6" s="1"/>
  <c r="E18" i="5" l="1"/>
  <c r="K97" i="6" l="1"/>
  <c r="J93" i="6"/>
  <c r="J48" i="6"/>
  <c r="J59" i="6" s="1"/>
  <c r="K98" i="6"/>
  <c r="L98" i="6" s="1"/>
  <c r="K80" i="6" l="1"/>
  <c r="K85" i="6"/>
  <c r="K83" i="6"/>
  <c r="J61" i="6"/>
  <c r="K84" i="6"/>
  <c r="K81" i="6"/>
  <c r="K82" i="6"/>
  <c r="K79" i="6"/>
  <c r="K111" i="6"/>
  <c r="L97" i="6"/>
  <c r="M98" i="6" l="1"/>
  <c r="K59" i="6"/>
  <c r="K93" i="6"/>
  <c r="K56" i="6"/>
  <c r="K52" i="6"/>
  <c r="K50" i="6"/>
  <c r="M103" i="6"/>
  <c r="K54" i="6"/>
  <c r="M101" i="6"/>
  <c r="K58" i="6"/>
  <c r="K53" i="6"/>
  <c r="K57" i="6"/>
  <c r="K49" i="6"/>
  <c r="M102" i="6"/>
  <c r="M100" i="6"/>
  <c r="K47" i="6"/>
  <c r="K55" i="6"/>
  <c r="M99" i="6"/>
  <c r="K51" i="6"/>
  <c r="M97" i="6"/>
  <c r="L111" i="6"/>
  <c r="K48" i="6"/>
  <c r="K61" i="6" l="1"/>
  <c r="M111" i="6"/>
  <c r="E29" i="5"/>
  <c r="E41" i="5" s="1"/>
  <c r="K74" i="6"/>
  <c r="K67" i="6" l="1"/>
  <c r="K68" i="6"/>
  <c r="K69" i="6"/>
  <c r="K70" i="6"/>
  <c r="K71" i="6"/>
  <c r="K64" i="6"/>
  <c r="K72" i="6"/>
  <c r="K65" i="6"/>
  <c r="K73" i="6"/>
  <c r="K66" i="6"/>
  <c r="K63" i="6"/>
  <c r="K7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AA03C595-A305-4689-9DEF-F91E537EC263}">
      <text>
        <r>
          <rPr>
            <b/>
            <sz val="9"/>
            <color indexed="81"/>
            <rFont val="Tahoma"/>
            <family val="2"/>
          </rPr>
          <t xml:space="preserve">Guidance:
</t>
        </r>
        <r>
          <rPr>
            <sz val="9"/>
            <color indexed="81"/>
            <rFont val="Tahoma"/>
            <family val="2"/>
          </rPr>
          <t>On-site self generation from Solar PV and Wind etc. should also be accounted for as an energy source
Take care to specify correct fuel e.g. natural gas or LPG; kerosene or fuel oil - see Factors &amp; Assumptions tab for list of potential sources</t>
        </r>
      </text>
    </comment>
    <comment ref="C2" authorId="0" shapeId="0" xr:uid="{303A596D-2F3C-46F5-825B-C58A43E181EF}">
      <text>
        <r>
          <rPr>
            <b/>
            <sz val="9"/>
            <color indexed="81"/>
            <rFont val="Tahoma"/>
            <family val="2"/>
          </rPr>
          <t>Guidance:</t>
        </r>
        <r>
          <rPr>
            <sz val="9"/>
            <color indexed="81"/>
            <rFont val="Tahoma"/>
            <family val="2"/>
          </rPr>
          <t xml:space="preserve">
These rates should exclude VAT, unless VAT cannot be reclaimed.
On-site electrical generation from sources such as Solar PV and Wind etc. should be given a rate of €0.00</t>
        </r>
      </text>
    </comment>
    <comment ref="B16" authorId="0" shapeId="0" xr:uid="{D86D3A45-5129-47BA-ACB7-BC31C388CFE1}">
      <text>
        <r>
          <rPr>
            <b/>
            <sz val="9"/>
            <color indexed="81"/>
            <rFont val="Tahoma"/>
            <family val="2"/>
          </rPr>
          <t>Guidance:</t>
        </r>
        <r>
          <rPr>
            <sz val="9"/>
            <color indexed="81"/>
            <rFont val="Tahoma"/>
            <family val="2"/>
          </rPr>
          <t xml:space="preserve">
Use clear names so that a reader unfamiliar with the site can understand main uses.
See Factors &amp; Assumptions tab for list of potential uses.</t>
        </r>
      </text>
    </comment>
  </commentList>
</comments>
</file>

<file path=xl/sharedStrings.xml><?xml version="1.0" encoding="utf-8"?>
<sst xmlns="http://schemas.openxmlformats.org/spreadsheetml/2006/main" count="279" uniqueCount="173">
  <si>
    <t>Revision</t>
  </si>
  <si>
    <t>Description of Change</t>
  </si>
  <si>
    <t>Date</t>
  </si>
  <si>
    <t>First Release</t>
  </si>
  <si>
    <t xml:space="preserve">Energy Balance Study published </t>
  </si>
  <si>
    <t>Introduction</t>
  </si>
  <si>
    <r>
      <t xml:space="preserve">This Energy Balance Study [EBS] template can be used to meet the requirement to develop an energy balance as part of a </t>
    </r>
    <r>
      <rPr>
        <sz val="11"/>
        <color theme="1"/>
        <rFont val="Calibri"/>
        <family val="2"/>
        <scheme val="minor"/>
      </rPr>
      <t>project energy efficient design process. There is no requirement to utilise this template, however using it will assist in ensuring that the energy balance clause of the EXEED standard is met effectively. There are four tabs in this template namely, Data, EBS Report, Factors &amp; Assumptions and Supplementary Information. The points below outline instructions on how to input data into each tab. The template has been prepopulated with example data to assist in outlining what detail is required in the energy balance study. This detail can be deleted  and relevant sections populated with project specific information.</t>
    </r>
  </si>
  <si>
    <t>Number</t>
  </si>
  <si>
    <t>Instruction</t>
  </si>
  <si>
    <r>
      <t xml:space="preserve">On the Data tab, input details of energy sources, energy users, energy consumption and energy unit prices in the blue cells under the relevant headings of Table 1 and Table 2. Energy costs will update automatically in this worksheet.  </t>
    </r>
    <r>
      <rPr>
        <i/>
        <sz val="11"/>
        <color theme="1"/>
        <rFont val="Calibri"/>
        <family val="2"/>
        <scheme val="minor"/>
      </rPr>
      <t>Table 1. Energy Source Data</t>
    </r>
    <r>
      <rPr>
        <sz val="11"/>
        <color theme="1"/>
        <rFont val="Calibri"/>
        <family val="2"/>
        <scheme val="minor"/>
      </rPr>
      <t xml:space="preserve"> includes all energy consumption that is paid for by the organisation or any onsite generation through renewable energy sources. The energy unit price for onsite renewables shall be inputted  at €0.00 per kWh. Ensure to include all energy sources related to the project. For CHP systems only include the energy which is consumed by the CHP system in Table 1. Additional data on CHP electrical and thermal performance can be included in the Factors &amp; Assumptions or Supplementary Information tabs.</t>
    </r>
  </si>
  <si>
    <t>Data from the Data tab is used to populate the EBS Report tab. The data in the EBS Report tab will populate automatically in this template. If additional rows are required for the inclusion of additional energy sources or users they can be added manually.</t>
  </si>
  <si>
    <r>
      <t xml:space="preserve">Variables and conversion factors that </t>
    </r>
    <r>
      <rPr>
        <sz val="11"/>
        <color theme="1"/>
        <rFont val="Calibri"/>
        <family val="2"/>
        <scheme val="minor"/>
      </rPr>
      <t>are used for the calculations of energy and carbon flows or costs are included in the Factors &amp; Assumptions tab. All factors and assumptions used in the development of the EBS should be included on this tab. These factors include but are not limited to energy unit process, CO2 conversion factors, equipment efficiencies e.g. boiler efficiency and chiller/heat pump coefficients of performance [COP]</t>
    </r>
  </si>
  <si>
    <t>On the EBS Report tab, dropdowns are used for detailing how each element of the EBS has been calculated. Further details can be included in the comments and assumptions text boxes. It is important to give the evaluator sufficient detail to allow them to understand the calculation methodology and have confidence in the output of the EBS.</t>
  </si>
  <si>
    <r>
      <t xml:space="preserve">The EBS Report tab also includes a section for the Determination of Significant Energy Users. It is important to detail here how the SEUs which have been chosen are aligned with the SEU criteria that have been set out in the </t>
    </r>
    <r>
      <rPr>
        <sz val="11"/>
        <color theme="1"/>
        <rFont val="Calibri"/>
        <family val="2"/>
        <scheme val="minor"/>
      </rPr>
      <t>Project Execution Plan. It can be seen in this example EBS that energy users have been combined in the SEU section i.e. Space Heating &amp; Water Heating. Calculations can be included in relevant cells and explanations included in the Supplementary Information tab as required.</t>
    </r>
  </si>
  <si>
    <r>
      <rPr>
        <sz val="11"/>
        <color theme="1"/>
        <rFont val="Calibri"/>
        <family val="2"/>
        <scheme val="minor"/>
      </rPr>
      <t>An output of the EBS is a high level list of opportunities for improvement. The final section of the EBS Report includes a section for outlining opportunities that have been identified. Detailed calculation of opportunities is not required within the EBS however an outline of how these opportunities will be transferred to the Challenge &amp; Analyse workshop should be recorded.</t>
    </r>
  </si>
  <si>
    <t>The Supplementary Information tab has been included to allow for any additional information that may support the EBS and streamline its review by the evaluator.</t>
  </si>
  <si>
    <t>Notes</t>
  </si>
  <si>
    <t xml:space="preserve">When accounting for heat pumps delivering both space and water heating it is advised to include them as separate line items as the efficiency for delivering higher temperatures suitable for hot water production is lower than for space heating at (usually) lower temperatures. Any assumptions regarding heat pump COP should account for the actual flow temperatures required from the heat pump. </t>
  </si>
  <si>
    <r>
      <t xml:space="preserve">Efficiency values for heating equipment using liquid/solid fuels should be stated in </t>
    </r>
    <r>
      <rPr>
        <sz val="11"/>
        <color theme="1"/>
        <rFont val="Calibri"/>
        <family val="2"/>
        <scheme val="minor"/>
      </rPr>
      <t>terms of gross efficiency. Gross efficiency can in most cases be easily approximated to Net efficiency using conversion factors found online.</t>
    </r>
  </si>
  <si>
    <t xml:space="preserve"> Please add a comment where appropriate to explain any assumptions regarding efficiency etc.</t>
  </si>
  <si>
    <t>The user is responsible for validity of inputs and checking calculations.</t>
  </si>
  <si>
    <t>Table 1: Baseline Energy Source Input</t>
  </si>
  <si>
    <t>January</t>
  </si>
  <si>
    <t>February</t>
  </si>
  <si>
    <t>March</t>
  </si>
  <si>
    <t>April</t>
  </si>
  <si>
    <t>May</t>
  </si>
  <si>
    <t>June</t>
  </si>
  <si>
    <t>July</t>
  </si>
  <si>
    <t>August</t>
  </si>
  <si>
    <t>September</t>
  </si>
  <si>
    <t>October</t>
  </si>
  <si>
    <t>November</t>
  </si>
  <si>
    <t>December</t>
  </si>
  <si>
    <t>Total</t>
  </si>
  <si>
    <t>Total Cost</t>
  </si>
  <si>
    <t>Energy sources</t>
  </si>
  <si>
    <t>Energy rates</t>
  </si>
  <si>
    <t>Detail of Unit Price</t>
  </si>
  <si>
    <t>kWh</t>
  </si>
  <si>
    <t>€</t>
  </si>
  <si>
    <t>Grid electricity</t>
  </si>
  <si>
    <t>Energy Unit Price and All Fixed &amp; Variable Charges</t>
  </si>
  <si>
    <t>Natural gas - Boilers</t>
  </si>
  <si>
    <t>CHP Gas</t>
  </si>
  <si>
    <t>Solar PV on-site electrical generation</t>
  </si>
  <si>
    <t>N/A</t>
  </si>
  <si>
    <t>Transport Fuel [DERV]</t>
  </si>
  <si>
    <t>Totals</t>
  </si>
  <si>
    <t>Table 2: Baseline Energy User Input</t>
  </si>
  <si>
    <t>Energy uses</t>
  </si>
  <si>
    <t>kWhe</t>
  </si>
  <si>
    <t>kWhth</t>
  </si>
  <si>
    <t>Total kWh</t>
  </si>
  <si>
    <t>Comment</t>
  </si>
  <si>
    <t>Space heating (gas boilers)</t>
  </si>
  <si>
    <t>Space heating (CHP unit)</t>
  </si>
  <si>
    <t>Space heating (heat pump)</t>
  </si>
  <si>
    <t>Water heating (gas boilers)</t>
  </si>
  <si>
    <t>Water heating (CHP unit)</t>
  </si>
  <si>
    <t>Water heating (heat pump)</t>
  </si>
  <si>
    <t>Lighting</t>
  </si>
  <si>
    <t>Ventilation</t>
  </si>
  <si>
    <t>Cooling (chiller)</t>
  </si>
  <si>
    <t>Motors and drives</t>
  </si>
  <si>
    <t>Pool</t>
  </si>
  <si>
    <t>Transport</t>
  </si>
  <si>
    <t>Other</t>
  </si>
  <si>
    <t>Energy Balance Study Approach</t>
  </si>
  <si>
    <r>
      <t xml:space="preserve">This energy balance study was developed by the EED Expert in collaboration with both the EED Owner and members of the design team. Given that this is an existing building that is undergoing a significant renovation, energy bill and meter data was used where available to determine energy consumption levels at both site and SEU levels. Several energy balances have been developed below including a: Balance of Energy Sources, Balance of Energy Costs, Balance of Energy Users, Balance of Electrical Energy Users &amp; a Balance of Thermal Energy Users. This breakdown has been performed to get a detailed understanding of the energy consumption and uses across the site </t>
    </r>
    <r>
      <rPr>
        <sz val="11"/>
        <color theme="1"/>
        <rFont val="Calibri"/>
        <family val="2"/>
        <scheme val="minor"/>
      </rPr>
      <t>so as to assist in the identification of opportunities for improvement. Energy consumption values have been multiplied by average unit prices for each energy source to determine the balance of energy costs. Metered data and engineering calculations have then been used to get a further breakdown of energy uses across the site. This was essential to determine the significant energy users within the facility. These energy users have either been metered, or engineering calculations have been performed to determine an estimate of annual consumption. Engineering calculations have been developed through the surveying of plant or equipment whereby energy loads, load factors and estimate run hours have been applied to determine annualised consumption figures. In the case of thermal energy supply, equipment efficiencies such as boiler/CHP efficiencies or refrigeration/heat pump coefficient of performance [COP] values have been applied to energy source data.
The energy balances are supplemented by monthly energy profiles for energy consumption and cost as illustrated in the bar charts below. Stacked bar charts are used to illustrate the monthly energy balance based on each energy source's contribution to monthly consumption. This method is used as fluctuations in the use of each energy source can be determined based on factors such as seasonality</t>
    </r>
  </si>
  <si>
    <t>Balance of Energy Sources</t>
  </si>
  <si>
    <t>Energy Source Annual Profile</t>
  </si>
  <si>
    <t>Comments &amp; Assumptions</t>
  </si>
  <si>
    <t>Natural gas is the most significant energy source at 63% of total energy consumption. The use of CHP in this system presents an opportunity for improvement given that it is expected that grid electricity will have less embodied carbon than natural gas as more renewables are brought online. In order to improve both energy and carbon performance it is recommended to remove CHP from the site.
An additional opportunity is also evident in the electricity consumption annual profile. It is clear that there is very little seasonality in the electricity consumption values. Given that this is a building which contains a swimming pool and chiller system it would be expected that electricity consumption is seasonal with a peak over the warmer summer period. This is not evident, therefore further investigation is required into the operational controls of equipment.</t>
  </si>
  <si>
    <t>Balance of Energy Costs</t>
  </si>
  <si>
    <t>Energy Source Annual Cost Profile</t>
  </si>
  <si>
    <t>While grid electricity is not the most significant energy source, it is the most significant energy cost as illustrated in the charts on the left. Given the scale the  difference between electricity and gas costs it is recommended to review the electricity tariff structures for the business as there may be an opportunity to reduce the electricity unit price.
No energy cost has been assigned to Solar PV in this instance as the PV system has already paid for itself since installation.</t>
  </si>
  <si>
    <t>Balance of Energy Users</t>
  </si>
  <si>
    <t>Energy User</t>
  </si>
  <si>
    <t>Consumption [kWh]</t>
  </si>
  <si>
    <t>%</t>
  </si>
  <si>
    <t>Data Source</t>
  </si>
  <si>
    <t>Energy Bill</t>
  </si>
  <si>
    <t>Metered Data</t>
  </si>
  <si>
    <t>Engineering Calculation</t>
  </si>
  <si>
    <t>Mass balance carried out based on other metered data and stated efficiencies</t>
  </si>
  <si>
    <t>Calculated based on estimated volume per person per day and heat pump COP</t>
  </si>
  <si>
    <t>Lighting calculation tool used: See lighting spreadsheet for granular detail.</t>
  </si>
  <si>
    <t>Fixed speed loads multiplied by operational hours.</t>
  </si>
  <si>
    <t>Motors and drives survey carried out an calculation based on operating hours and recorded loads.</t>
  </si>
  <si>
    <t>Balance of Electrical Energy Users</t>
  </si>
  <si>
    <t>Consumption [kWhe]</t>
  </si>
  <si>
    <t>Balance of Thermal Energy Users</t>
  </si>
  <si>
    <t>Consumption [kWht]</t>
  </si>
  <si>
    <t>Boiler efficiency from data sheet used.</t>
  </si>
  <si>
    <t>CHP thermal efficiency from data sheet used.</t>
  </si>
  <si>
    <t>Heat pump COP from data sheet used.</t>
  </si>
  <si>
    <t>Heat meter on the heating loop to the pool.</t>
  </si>
  <si>
    <t>Determination of Significant Energy Users</t>
  </si>
  <si>
    <t>As detailed in the project execution plan, any energy user which consumes in excess of 5% of total energy consumption will be deemed significant. Where 80% of total site consumption has not been met with significant energy users, any user which is less than 5% and where it is determined that there is significant opportunity to improve energy performance will be included in the SEU list. The SEU's below account for 96% of total consumption. Motors &amp; Drives have not been included as an SEU as they account for less than 5% of total consumption, and it was determined during the study that a project was carried out in the past 12 months to replace motors and drives with VSD controlled super premium efficiency units.</t>
  </si>
  <si>
    <t>SEU</t>
  </si>
  <si>
    <t>Electricity [kWh]</t>
  </si>
  <si>
    <t>Fuel Use [kWh]</t>
  </si>
  <si>
    <t>Total Energy [kWh]</t>
  </si>
  <si>
    <t>% of Total</t>
  </si>
  <si>
    <t>Commentary on How SEU Criteria Apply</t>
  </si>
  <si>
    <t>Space Heating</t>
  </si>
  <si>
    <t>Combined space heating users account for greater than 5% of consumption</t>
  </si>
  <si>
    <t>Water Heating</t>
  </si>
  <si>
    <t>Combined water heating users account for greater than 5% of consumption</t>
  </si>
  <si>
    <t>This user accounts for &gt;= 5% of consumption</t>
  </si>
  <si>
    <t>Cooling [chillers]</t>
  </si>
  <si>
    <t>-</t>
  </si>
  <si>
    <t>Opportunities for Improvement</t>
  </si>
  <si>
    <r>
      <t>Several opportunities have been identified as part of this energy balance study. All opportunities will be incorporated into the Challenge &amp; Analyse</t>
    </r>
    <r>
      <rPr>
        <sz val="11"/>
        <color theme="1"/>
        <rFont val="Calibri"/>
        <family val="2"/>
        <scheme val="minor"/>
      </rPr>
      <t xml:space="preserve"> process as deemed appropriate. These opportunities include:</t>
    </r>
  </si>
  <si>
    <t>1. The potential to remove CHP from the site given that grid electricity will have lower embodied carbon in the coming years.</t>
  </si>
  <si>
    <t>2. The potential for the replacement of the chiller with a heat pump in order to recover heat for use in the pool.</t>
  </si>
  <si>
    <t>3. The potential to challenge the electrical base load given that seasonality is expected in monthly profile.</t>
  </si>
  <si>
    <t>4. 12% of total energy could be decarbonised by switching from diesel vehicles to electric vehicles.</t>
  </si>
  <si>
    <t>Parameter</t>
  </si>
  <si>
    <t>Value</t>
  </si>
  <si>
    <t>Unit</t>
  </si>
  <si>
    <t>Information Source/Justification for Use</t>
  </si>
  <si>
    <t>Grid Electricity Unit Price</t>
  </si>
  <si>
    <t>€/kWh</t>
  </si>
  <si>
    <t>Annual average from energy bills</t>
  </si>
  <si>
    <t>Natural Gas Unit Price</t>
  </si>
  <si>
    <r>
      <t xml:space="preserve">Gas Boiler Efficiency </t>
    </r>
    <r>
      <rPr>
        <sz val="11"/>
        <color theme="1"/>
        <rFont val="Calibri"/>
        <family val="2"/>
        <scheme val="minor"/>
      </rPr>
      <t>(Gross)</t>
    </r>
  </si>
  <si>
    <t>Product data sheet</t>
  </si>
  <si>
    <t>Heat Pump COP - Space Heating</t>
  </si>
  <si>
    <t>Heat Pump COP - Hot Water</t>
  </si>
  <si>
    <r>
      <t xml:space="preserve">CHP Electrical Efficiency </t>
    </r>
    <r>
      <rPr>
        <sz val="11"/>
        <color theme="1"/>
        <rFont val="Calibri"/>
        <family val="2"/>
        <scheme val="minor"/>
      </rPr>
      <t>(Gross)</t>
    </r>
  </si>
  <si>
    <r>
      <t xml:space="preserve">CHP Thermal Efficiency </t>
    </r>
    <r>
      <rPr>
        <sz val="11"/>
        <color theme="1"/>
        <rFont val="Calibri"/>
        <family val="2"/>
        <scheme val="minor"/>
      </rPr>
      <t>(Gross)</t>
    </r>
  </si>
  <si>
    <r>
      <t xml:space="preserve">CHP Efficiency </t>
    </r>
    <r>
      <rPr>
        <sz val="11"/>
        <color theme="1"/>
        <rFont val="Calibri"/>
        <family val="2"/>
        <scheme val="minor"/>
      </rPr>
      <t>(Gross)</t>
    </r>
  </si>
  <si>
    <t>Chiller COP</t>
  </si>
  <si>
    <t>Potential Energy sources:</t>
  </si>
  <si>
    <t>Potential Energy Users</t>
  </si>
  <si>
    <t>Biodiesel</t>
  </si>
  <si>
    <t>Biogas</t>
  </si>
  <si>
    <t>Space Cooling</t>
  </si>
  <si>
    <t>Biogasoline/Bioethanol</t>
  </si>
  <si>
    <t>Ventilation – Natural</t>
  </si>
  <si>
    <t xml:space="preserve">CHP - Electricity Generated </t>
  </si>
  <si>
    <t>Ventilation – Mechanical</t>
  </si>
  <si>
    <t>Coal</t>
  </si>
  <si>
    <t>Diesel/Gas Oil/Marked Gas Oil</t>
  </si>
  <si>
    <t>Energy used for Heat production</t>
  </si>
  <si>
    <t>Electricity - grid</t>
  </si>
  <si>
    <t>Energy used for Cold production (refrigeration)</t>
  </si>
  <si>
    <t>Geothermal/Ambient heat</t>
  </si>
  <si>
    <t>Electromechanical use of energy</t>
  </si>
  <si>
    <t>Heat Recovery Systems</t>
  </si>
  <si>
    <t>Mechanical use of energy</t>
  </si>
  <si>
    <t>Heavy Fuel Oil</t>
  </si>
  <si>
    <t>Electric appliances</t>
  </si>
  <si>
    <t>Hydroelectric</t>
  </si>
  <si>
    <t>Kerosene</t>
  </si>
  <si>
    <t>Others</t>
  </si>
  <si>
    <t>Liquid Petroleum Gas (LPG)</t>
  </si>
  <si>
    <t>Meat and bonemeal</t>
  </si>
  <si>
    <t>Natural gas</t>
  </si>
  <si>
    <t>Peat</t>
  </si>
  <si>
    <t>Petroleum coke</t>
  </si>
  <si>
    <t>Pure Plant Oil</t>
  </si>
  <si>
    <t>Solar Photovoltaic (PV)</t>
  </si>
  <si>
    <t>Solar Thermal</t>
  </si>
  <si>
    <t>Wind Turbines</t>
  </si>
  <si>
    <t>Wood Chip</t>
  </si>
  <si>
    <t>Wood Logs</t>
  </si>
  <si>
    <t>Wood Pellets</t>
  </si>
  <si>
    <t>Wood Waste</t>
  </si>
  <si>
    <t>Wood/Biomass</t>
  </si>
  <si>
    <t>Supplementary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</si>
</sst>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quot;€&quot;#,##0.00"/>
    <numFmt numFmtId="165" formatCode="0.0%"/>
    <numFmt numFmtId="166" formatCode="_(* #,##0.00_);_(* \(#,##0.00\);_(* &quot;-&quot;??_);_(@_)"/>
    <numFmt numFmtId="167" formatCode="_-* #,##0_-;\-* #,##0_-;_-* &quot;-&quot;??_-;_-@_-"/>
    <numFmt numFmtId="168" formatCode="_-[$€-1809]* #,##0.00_-;\-[$€-1809]* #,##0.00_-;_-[$€-1809]* &quot;-&quot;??_-;_-@_-"/>
    <numFmt numFmtId="169" formatCode="0.000"/>
    <numFmt numFmtId="170" formatCode="0.0"/>
  </numFmts>
  <fonts count="15">
    <font>
      <sz val="11"/>
      <color theme="1"/>
      <name val="Calibri"/>
      <family val="2"/>
      <scheme val="minor"/>
    </font>
    <font>
      <b/>
      <sz val="11"/>
      <color theme="1"/>
      <name val="Calibri"/>
      <family val="2"/>
      <scheme val="minor"/>
    </font>
    <font>
      <sz val="11"/>
      <name val="Calibri"/>
      <family val="2"/>
      <scheme val="minor"/>
    </font>
    <font>
      <sz val="9"/>
      <color indexed="81"/>
      <name val="Tahoma"/>
      <family val="2"/>
    </font>
    <font>
      <b/>
      <sz val="9"/>
      <color indexed="81"/>
      <name val="Tahoma"/>
      <family val="2"/>
    </font>
    <font>
      <sz val="11"/>
      <color theme="1"/>
      <name val="Calibri"/>
      <family val="2"/>
      <scheme val="minor"/>
    </font>
    <font>
      <b/>
      <sz val="11"/>
      <name val="Calibri"/>
      <family val="2"/>
      <scheme val="minor"/>
    </font>
    <font>
      <b/>
      <sz val="18"/>
      <color theme="1"/>
      <name val="Calibri"/>
      <family val="2"/>
      <scheme val="minor"/>
    </font>
    <font>
      <b/>
      <sz val="11"/>
      <color theme="0"/>
      <name val="Calibri"/>
      <family val="2"/>
      <scheme val="minor"/>
    </font>
    <font>
      <b/>
      <sz val="12"/>
      <color theme="1"/>
      <name val="Calibri"/>
      <family val="2"/>
      <scheme val="minor"/>
    </font>
    <font>
      <i/>
      <sz val="11"/>
      <color theme="1"/>
      <name val="Calibri"/>
      <family val="2"/>
      <scheme val="minor"/>
    </font>
    <font>
      <sz val="11"/>
      <color theme="1"/>
      <name val="Calibri"/>
      <family val="2"/>
    </font>
    <font>
      <b/>
      <sz val="11"/>
      <color theme="1"/>
      <name val="Calibri"/>
      <family val="2"/>
    </font>
    <font>
      <b/>
      <sz val="12"/>
      <color rgb="FF000000"/>
      <name val="Calibri"/>
      <family val="2"/>
    </font>
    <font>
      <sz val="11"/>
      <color rgb="FF000000"/>
      <name val="Calibri"/>
      <family val="2"/>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0070C0"/>
        <bgColor indexed="64"/>
      </patternFill>
    </fill>
    <fill>
      <patternFill patternType="solid">
        <fgColor theme="8"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right/>
      <top/>
      <bottom style="thin">
        <color theme="2"/>
      </bottom>
      <diagonal/>
    </border>
    <border>
      <left/>
      <right style="thin">
        <color theme="2"/>
      </right>
      <top/>
      <bottom style="thin">
        <color theme="2"/>
      </bottom>
      <diagonal/>
    </border>
    <border>
      <left style="thin">
        <color theme="0" tint="-0.24994659260841701"/>
      </left>
      <right style="thin">
        <color theme="2"/>
      </right>
      <top style="thin">
        <color theme="2"/>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right style="thin">
        <color theme="0" tint="-0.24994659260841701"/>
      </right>
      <top style="thin">
        <color theme="2"/>
      </top>
      <bottom style="thin">
        <color theme="0" tint="-0.24994659260841701"/>
      </bottom>
      <diagonal/>
    </border>
    <border>
      <left/>
      <right/>
      <top style="thin">
        <color theme="2"/>
      </top>
      <bottom style="thin">
        <color theme="0" tint="-0.24994659260841701"/>
      </bottom>
      <diagonal/>
    </border>
    <border>
      <left style="thin">
        <color theme="0" tint="-0.24994659260841701"/>
      </left>
      <right style="thin">
        <color theme="2"/>
      </right>
      <top/>
      <bottom style="thin">
        <color theme="0" tint="-0.24994659260841701"/>
      </bottom>
      <diagonal/>
    </border>
    <border>
      <left style="thin">
        <color theme="0" tint="-0.24994659260841701"/>
      </left>
      <right/>
      <top style="thin">
        <color theme="0"/>
      </top>
      <bottom style="thin">
        <color theme="0" tint="-0.24994659260841701"/>
      </bottom>
      <diagonal/>
    </border>
    <border>
      <left style="thin">
        <color theme="0" tint="-0.24994659260841701"/>
      </left>
      <right style="thin">
        <color theme="0" tint="-0.24994659260841701"/>
      </right>
      <top style="thin">
        <color theme="0"/>
      </top>
      <bottom style="thin">
        <color theme="0" tint="-0.24994659260841701"/>
      </bottom>
      <diagonal/>
    </border>
    <border>
      <left/>
      <right/>
      <top style="thin">
        <color theme="0"/>
      </top>
      <bottom style="thin">
        <color theme="0" tint="-0.24994659260841701"/>
      </bottom>
      <diagonal/>
    </border>
    <border>
      <left/>
      <right style="thin">
        <color theme="0" tint="-0.24994659260841701"/>
      </right>
      <top style="thin">
        <color theme="0"/>
      </top>
      <bottom style="thin">
        <color theme="0" tint="-0.24994659260841701"/>
      </bottom>
      <diagonal/>
    </border>
    <border>
      <left style="thin">
        <color theme="0" tint="-0.24994659260841701"/>
      </left>
      <right style="thin">
        <color theme="0" tint="-4.9989318521683403E-2"/>
      </right>
      <top style="thin">
        <color theme="0" tint="-0.24994659260841701"/>
      </top>
      <bottom/>
      <diagonal/>
    </border>
    <border>
      <left style="thin">
        <color theme="0" tint="-4.9989318521683403E-2"/>
      </left>
      <right style="thin">
        <color theme="0" tint="-4.9989318521683403E-2"/>
      </right>
      <top style="thin">
        <color theme="0" tint="-0.24994659260841701"/>
      </top>
      <bottom/>
      <diagonal/>
    </border>
    <border>
      <left style="thin">
        <color theme="0" tint="-0.24994659260841701"/>
      </left>
      <right/>
      <top/>
      <bottom style="thin">
        <color theme="0"/>
      </bottom>
      <diagonal/>
    </border>
    <border>
      <left/>
      <right/>
      <top/>
      <bottom style="thin">
        <color theme="0"/>
      </bottom>
      <diagonal/>
    </border>
    <border>
      <left style="thin">
        <color theme="0" tint="-4.9989318521683403E-2"/>
      </left>
      <right style="thin">
        <color theme="0" tint="-0.24994659260841701"/>
      </right>
      <top style="thin">
        <color theme="0" tint="-0.24994659260841701"/>
      </top>
      <bottom/>
      <diagonal/>
    </border>
    <border>
      <left style="thin">
        <color theme="0" tint="-4.9989318521683403E-2"/>
      </left>
      <right style="thin">
        <color theme="0" tint="-0.24994659260841701"/>
      </right>
      <top/>
      <bottom style="thin">
        <color theme="0" tint="-4.9989318521683403E-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24994659260841701"/>
      </left>
      <right style="thin">
        <color theme="0" tint="-4.9989318521683403E-2"/>
      </right>
      <top/>
      <bottom style="thin">
        <color theme="0" tint="-0.24994659260841701"/>
      </bottom>
      <diagonal/>
    </border>
    <border>
      <left style="thin">
        <color theme="0" tint="-4.9989318521683403E-2"/>
      </left>
      <right style="thin">
        <color theme="0" tint="-4.9989318521683403E-2"/>
      </right>
      <top/>
      <bottom style="thin">
        <color theme="0" tint="-0.2499465926084170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9"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cellStyleXfs>
  <cellXfs count="160">
    <xf numFmtId="0" fontId="0" fillId="0" borderId="0" xfId="0"/>
    <xf numFmtId="0" fontId="0" fillId="0" borderId="0" xfId="0" applyAlignment="1">
      <alignment horizontal="center" vertical="center"/>
    </xf>
    <xf numFmtId="164" fontId="0" fillId="0" borderId="0" xfId="0" applyNumberFormat="1"/>
    <xf numFmtId="0" fontId="0" fillId="2" borderId="1" xfId="0" applyFill="1" applyBorder="1" applyAlignment="1">
      <alignment horizontal="center" vertical="center"/>
    </xf>
    <xf numFmtId="3" fontId="1" fillId="2" borderId="1"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0" fillId="2" borderId="1" xfId="0" applyNumberFormat="1" applyFill="1" applyBorder="1" applyAlignment="1">
      <alignment horizontal="center" vertical="center"/>
    </xf>
    <xf numFmtId="3" fontId="2" fillId="2" borderId="1" xfId="0" applyNumberFormat="1" applyFont="1" applyFill="1" applyBorder="1" applyAlignment="1">
      <alignment horizontal="center" vertical="center"/>
    </xf>
    <xf numFmtId="3" fontId="0" fillId="2" borderId="1" xfId="0" applyNumberForma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vertical="center"/>
    </xf>
    <xf numFmtId="3" fontId="6" fillId="2" borderId="1" xfId="0" applyNumberFormat="1" applyFont="1" applyFill="1" applyBorder="1" applyAlignment="1">
      <alignment horizontal="center" vertical="center"/>
    </xf>
    <xf numFmtId="0" fontId="0" fillId="0" borderId="11" xfId="0" applyBorder="1"/>
    <xf numFmtId="0" fontId="0" fillId="0" borderId="5" xfId="0" applyBorder="1"/>
    <xf numFmtId="0" fontId="0" fillId="0" borderId="12" xfId="0" applyBorder="1"/>
    <xf numFmtId="0" fontId="0" fillId="0" borderId="7" xfId="0" applyBorder="1"/>
    <xf numFmtId="0" fontId="0" fillId="0" borderId="13" xfId="0" applyBorder="1"/>
    <xf numFmtId="0" fontId="0" fillId="0" borderId="6" xfId="0" applyBorder="1"/>
    <xf numFmtId="0" fontId="1" fillId="3" borderId="14" xfId="0" applyFont="1" applyFill="1" applyBorder="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9" fontId="1" fillId="3" borderId="27" xfId="1" applyFont="1" applyFill="1" applyBorder="1" applyAlignment="1">
      <alignment horizontal="center"/>
    </xf>
    <xf numFmtId="9" fontId="1" fillId="3" borderId="39" xfId="1" applyFont="1" applyFill="1" applyBorder="1" applyAlignment="1">
      <alignment horizontal="center"/>
    </xf>
    <xf numFmtId="3" fontId="0" fillId="0" borderId="0" xfId="0" applyNumberFormat="1"/>
    <xf numFmtId="0" fontId="1" fillId="0" borderId="0" xfId="0" applyFont="1"/>
    <xf numFmtId="0" fontId="1" fillId="3" borderId="41" xfId="0" applyFont="1" applyFill="1" applyBorder="1"/>
    <xf numFmtId="0" fontId="1" fillId="3" borderId="40" xfId="0" applyFont="1" applyFill="1" applyBorder="1"/>
    <xf numFmtId="0" fontId="1" fillId="3" borderId="41" xfId="0" applyFont="1" applyFill="1" applyBorder="1" applyAlignment="1">
      <alignment horizontal="center"/>
    </xf>
    <xf numFmtId="0" fontId="1" fillId="3" borderId="41" xfId="0" applyFont="1" applyFill="1" applyBorder="1" applyAlignment="1">
      <alignment horizontal="center" wrapText="1"/>
    </xf>
    <xf numFmtId="0" fontId="1" fillId="3" borderId="42" xfId="0" applyFont="1" applyFill="1" applyBorder="1" applyAlignment="1">
      <alignment horizontal="center"/>
    </xf>
    <xf numFmtId="0" fontId="1" fillId="3" borderId="18" xfId="0" applyFont="1" applyFill="1" applyBorder="1" applyAlignment="1">
      <alignment horizontal="center" wrapText="1"/>
    </xf>
    <xf numFmtId="9" fontId="0" fillId="0" borderId="45" xfId="1" applyFont="1" applyBorder="1"/>
    <xf numFmtId="167" fontId="0" fillId="0" borderId="0" xfId="3" applyNumberFormat="1" applyFont="1"/>
    <xf numFmtId="3" fontId="1" fillId="0" borderId="10" xfId="0" applyNumberFormat="1" applyFont="1" applyBorder="1"/>
    <xf numFmtId="9" fontId="1" fillId="0" borderId="0" xfId="0" applyNumberFormat="1" applyFont="1"/>
    <xf numFmtId="0" fontId="0" fillId="0" borderId="48" xfId="0" applyBorder="1"/>
    <xf numFmtId="9" fontId="1" fillId="0" borderId="10" xfId="1" applyFont="1" applyBorder="1"/>
    <xf numFmtId="0" fontId="0" fillId="0" borderId="49" xfId="0" applyBorder="1"/>
    <xf numFmtId="167" fontId="0" fillId="0" borderId="50" xfId="3" applyNumberFormat="1" applyFont="1" applyBorder="1"/>
    <xf numFmtId="0" fontId="0" fillId="0" borderId="50" xfId="0" applyBorder="1"/>
    <xf numFmtId="9" fontId="0" fillId="0" borderId="50" xfId="1" applyFont="1" applyBorder="1"/>
    <xf numFmtId="0" fontId="0" fillId="0" borderId="50" xfId="0" applyBorder="1" applyAlignment="1">
      <alignment horizontal="center"/>
    </xf>
    <xf numFmtId="0" fontId="0" fillId="0" borderId="48" xfId="0" applyBorder="1" applyAlignment="1">
      <alignment wrapText="1"/>
    </xf>
    <xf numFmtId="0" fontId="0" fillId="0" borderId="50" xfId="0" applyBorder="1" applyAlignment="1">
      <alignment wrapText="1"/>
    </xf>
    <xf numFmtId="3" fontId="1" fillId="0" borderId="52" xfId="0" applyNumberFormat="1" applyFont="1" applyBorder="1"/>
    <xf numFmtId="9" fontId="1" fillId="0" borderId="52" xfId="1" applyFont="1" applyBorder="1"/>
    <xf numFmtId="9" fontId="0" fillId="0" borderId="0" xfId="1" applyFont="1"/>
    <xf numFmtId="3" fontId="2" fillId="0" borderId="1" xfId="0" applyNumberFormat="1" applyFont="1" applyBorder="1" applyAlignment="1">
      <alignment horizontal="center" vertical="center"/>
    </xf>
    <xf numFmtId="168" fontId="6" fillId="2" borderId="1" xfId="0" applyNumberFormat="1" applyFont="1" applyFill="1" applyBorder="1" applyAlignment="1">
      <alignment horizontal="center" vertical="center"/>
    </xf>
    <xf numFmtId="0" fontId="0" fillId="4" borderId="1" xfId="0" applyFill="1" applyBorder="1"/>
    <xf numFmtId="164" fontId="0" fillId="4" borderId="1" xfId="0" applyNumberFormat="1" applyFill="1" applyBorder="1" applyAlignment="1">
      <alignment horizontal="center" vertical="center"/>
    </xf>
    <xf numFmtId="3" fontId="0" fillId="4" borderId="1" xfId="0" applyNumberFormat="1" applyFill="1" applyBorder="1" applyAlignment="1">
      <alignment horizontal="center" vertical="center"/>
    </xf>
    <xf numFmtId="0" fontId="0" fillId="4" borderId="2" xfId="0" applyFill="1" applyBorder="1"/>
    <xf numFmtId="0" fontId="0" fillId="4" borderId="1" xfId="0" applyFill="1" applyBorder="1" applyAlignment="1">
      <alignment horizontal="left" vertical="top"/>
    </xf>
    <xf numFmtId="0" fontId="0" fillId="4" borderId="11" xfId="0" applyFill="1" applyBorder="1"/>
    <xf numFmtId="0" fontId="0" fillId="4" borderId="5" xfId="0" applyFill="1" applyBorder="1"/>
    <xf numFmtId="0" fontId="0" fillId="4" borderId="12" xfId="0" applyFill="1" applyBorder="1"/>
    <xf numFmtId="165" fontId="0" fillId="4" borderId="5" xfId="1" applyNumberFormat="1" applyFont="1" applyFill="1" applyBorder="1"/>
    <xf numFmtId="0" fontId="8" fillId="5" borderId="9" xfId="0" applyFont="1" applyFill="1" applyBorder="1"/>
    <xf numFmtId="0" fontId="8" fillId="5" borderId="10" xfId="0" applyFont="1" applyFill="1" applyBorder="1"/>
    <xf numFmtId="0" fontId="8" fillId="5" borderId="8" xfId="0" applyFont="1" applyFill="1" applyBorder="1"/>
    <xf numFmtId="3" fontId="0" fillId="4" borderId="45" xfId="0" applyNumberFormat="1" applyFill="1" applyBorder="1" applyAlignment="1">
      <alignment horizontal="right"/>
    </xf>
    <xf numFmtId="3" fontId="0" fillId="4" borderId="50" xfId="0" applyNumberFormat="1" applyFill="1" applyBorder="1" applyAlignment="1">
      <alignment horizontal="right"/>
    </xf>
    <xf numFmtId="167" fontId="0" fillId="4" borderId="50" xfId="3" applyNumberFormat="1" applyFont="1" applyFill="1" applyBorder="1" applyAlignment="1">
      <alignment horizontal="right"/>
    </xf>
    <xf numFmtId="0" fontId="0" fillId="4" borderId="0" xfId="0" applyFill="1" applyAlignment="1">
      <alignment horizontal="right"/>
    </xf>
    <xf numFmtId="3" fontId="0" fillId="4" borderId="50" xfId="0" applyNumberFormat="1" applyFill="1" applyBorder="1"/>
    <xf numFmtId="167" fontId="0" fillId="4" borderId="50" xfId="3" applyNumberFormat="1" applyFont="1" applyFill="1" applyBorder="1"/>
    <xf numFmtId="167" fontId="0" fillId="4" borderId="50" xfId="3" applyNumberFormat="1" applyFont="1" applyFill="1" applyBorder="1" applyAlignment="1">
      <alignment horizontal="center"/>
    </xf>
    <xf numFmtId="3" fontId="0" fillId="4" borderId="45" xfId="0" applyNumberFormat="1" applyFill="1" applyBorder="1"/>
    <xf numFmtId="0" fontId="0" fillId="4" borderId="0" xfId="0" applyFill="1"/>
    <xf numFmtId="3" fontId="0" fillId="4" borderId="0" xfId="0" applyNumberFormat="1" applyFill="1"/>
    <xf numFmtId="0" fontId="0" fillId="0" borderId="0" xfId="0" applyAlignment="1">
      <alignment horizontal="left"/>
    </xf>
    <xf numFmtId="0" fontId="0" fillId="6" borderId="0" xfId="0" applyFill="1"/>
    <xf numFmtId="0" fontId="8" fillId="5" borderId="1" xfId="0" applyFont="1" applyFill="1" applyBorder="1"/>
    <xf numFmtId="0" fontId="0" fillId="4" borderId="1" xfId="0" applyFill="1" applyBorder="1" applyAlignment="1">
      <alignment wrapText="1"/>
    </xf>
    <xf numFmtId="169" fontId="0" fillId="0" borderId="0" xfId="0" applyNumberFormat="1"/>
    <xf numFmtId="170" fontId="0" fillId="0" borderId="0" xfId="0" applyNumberFormat="1"/>
    <xf numFmtId="165" fontId="0" fillId="0" borderId="0" xfId="1" applyNumberFormat="1" applyFont="1"/>
    <xf numFmtId="165" fontId="0" fillId="0" borderId="0" xfId="0" applyNumberFormat="1"/>
    <xf numFmtId="9" fontId="2" fillId="4" borderId="5" xfId="0" applyNumberFormat="1" applyFont="1" applyFill="1" applyBorder="1"/>
    <xf numFmtId="0" fontId="0" fillId="4" borderId="1" xfId="0" applyFill="1" applyBorder="1" applyAlignment="1">
      <alignment vertical="top" wrapText="1"/>
    </xf>
    <xf numFmtId="0" fontId="0" fillId="4" borderId="1" xfId="0" applyFill="1" applyBorder="1" applyAlignment="1">
      <alignment vertical="center"/>
    </xf>
    <xf numFmtId="0" fontId="0" fillId="4" borderId="1" xfId="0" applyFill="1" applyBorder="1" applyAlignment="1">
      <alignment vertical="center" wrapText="1"/>
    </xf>
    <xf numFmtId="0" fontId="9" fillId="2" borderId="4" xfId="0" applyFont="1" applyFill="1" applyBorder="1" applyAlignment="1">
      <alignment horizontal="left" vertical="center"/>
    </xf>
    <xf numFmtId="0" fontId="1" fillId="2" borderId="1" xfId="0" applyFont="1" applyFill="1" applyBorder="1" applyAlignment="1">
      <alignment horizontal="right" vertical="center"/>
    </xf>
    <xf numFmtId="14" fontId="0" fillId="4" borderId="5" xfId="0" applyNumberFormat="1" applyFill="1" applyBorder="1"/>
    <xf numFmtId="0" fontId="13" fillId="0" borderId="58" xfId="0" applyFont="1" applyBorder="1" applyAlignment="1">
      <alignment vertical="center" wrapText="1"/>
    </xf>
    <xf numFmtId="0" fontId="14" fillId="0" borderId="59" xfId="0" applyFont="1" applyBorder="1" applyAlignment="1">
      <alignment vertical="center" wrapText="1"/>
    </xf>
    <xf numFmtId="0" fontId="12" fillId="0" borderId="58" xfId="0" applyFont="1" applyBorder="1" applyAlignment="1">
      <alignment vertical="center" wrapText="1"/>
    </xf>
    <xf numFmtId="0" fontId="11" fillId="0" borderId="59" xfId="0" applyFont="1" applyBorder="1" applyAlignment="1">
      <alignment vertical="center" wrapText="1"/>
    </xf>
    <xf numFmtId="0" fontId="8" fillId="5" borderId="1" xfId="0" applyFont="1" applyFill="1" applyBorder="1" applyAlignment="1">
      <alignment horizontal="center"/>
    </xf>
    <xf numFmtId="0" fontId="0" fillId="4" borderId="1" xfId="0" applyFill="1" applyBorder="1" applyAlignment="1">
      <alignment horizontal="left" vertical="top" wrapText="1"/>
    </xf>
    <xf numFmtId="43" fontId="0" fillId="0" borderId="1" xfId="3" applyFont="1" applyBorder="1" applyAlignment="1">
      <alignment horizontal="center"/>
    </xf>
    <xf numFmtId="0" fontId="9" fillId="2" borderId="3" xfId="0" applyFont="1" applyFill="1" applyBorder="1" applyAlignment="1">
      <alignment horizontal="left" vertical="center"/>
    </xf>
    <xf numFmtId="0" fontId="9" fillId="2" borderId="56" xfId="0" applyFont="1" applyFill="1" applyBorder="1" applyAlignment="1">
      <alignment horizontal="left" vertical="center"/>
    </xf>
    <xf numFmtId="0" fontId="9" fillId="2" borderId="4" xfId="0" applyFont="1" applyFill="1" applyBorder="1" applyAlignment="1">
      <alignment horizontal="left" vertical="center"/>
    </xf>
    <xf numFmtId="0" fontId="1" fillId="2" borderId="1" xfId="0" applyFont="1" applyFill="1" applyBorder="1" applyAlignment="1">
      <alignment horizontal="right" vertical="center"/>
    </xf>
    <xf numFmtId="0" fontId="1" fillId="2" borderId="3" xfId="0" applyFont="1" applyFill="1" applyBorder="1" applyAlignment="1">
      <alignment horizontal="right" vertical="center"/>
    </xf>
    <xf numFmtId="0" fontId="1" fillId="2" borderId="4" xfId="0" applyFont="1" applyFill="1" applyBorder="1" applyAlignment="1">
      <alignment horizontal="right" vertical="center"/>
    </xf>
    <xf numFmtId="0" fontId="1" fillId="2" borderId="1" xfId="0" applyFont="1" applyFill="1" applyBorder="1" applyAlignment="1">
      <alignment horizontal="center" vertical="center"/>
    </xf>
    <xf numFmtId="0" fontId="9" fillId="0" borderId="1" xfId="0" applyFont="1" applyBorder="1" applyAlignment="1">
      <alignment horizontal="left" vertical="center"/>
    </xf>
    <xf numFmtId="0" fontId="0" fillId="0" borderId="50" xfId="0" applyBorder="1" applyAlignment="1">
      <alignment horizontal="center"/>
    </xf>
    <xf numFmtId="3" fontId="0" fillId="4" borderId="50" xfId="0" applyNumberFormat="1" applyFill="1" applyBorder="1" applyAlignment="1">
      <alignment horizontal="left"/>
    </xf>
    <xf numFmtId="0" fontId="0" fillId="4" borderId="50" xfId="0" applyFill="1" applyBorder="1" applyAlignment="1">
      <alignment horizontal="left"/>
    </xf>
    <xf numFmtId="3" fontId="0" fillId="4" borderId="50" xfId="0" applyNumberFormat="1" applyFill="1" applyBorder="1" applyAlignment="1">
      <alignment horizontal="center"/>
    </xf>
    <xf numFmtId="0" fontId="1" fillId="0" borderId="10" xfId="0" applyFont="1" applyBorder="1" applyAlignment="1">
      <alignment horizontal="left"/>
    </xf>
    <xf numFmtId="0" fontId="0" fillId="0" borderId="10" xfId="0" applyBorder="1" applyAlignment="1">
      <alignment horizontal="center"/>
    </xf>
    <xf numFmtId="0" fontId="0" fillId="4" borderId="50" xfId="0" applyFill="1" applyBorder="1" applyAlignment="1">
      <alignment horizontal="center"/>
    </xf>
    <xf numFmtId="0" fontId="1" fillId="3" borderId="40" xfId="0" applyFont="1" applyFill="1" applyBorder="1" applyAlignment="1">
      <alignment horizontal="center"/>
    </xf>
    <xf numFmtId="0" fontId="1" fillId="3" borderId="42" xfId="0" applyFont="1" applyFill="1" applyBorder="1" applyAlignment="1">
      <alignment horizontal="center"/>
    </xf>
    <xf numFmtId="0" fontId="1" fillId="3" borderId="43" xfId="0" applyFont="1" applyFill="1" applyBorder="1" applyAlignment="1">
      <alignment horizontal="center"/>
    </xf>
    <xf numFmtId="0" fontId="7" fillId="3" borderId="14" xfId="0" applyFont="1" applyFill="1" applyBorder="1" applyAlignment="1">
      <alignment horizontal="center"/>
    </xf>
    <xf numFmtId="0" fontId="7" fillId="3" borderId="18" xfId="0" applyFont="1" applyFill="1" applyBorder="1" applyAlignment="1">
      <alignment horizontal="center"/>
    </xf>
    <xf numFmtId="0" fontId="7" fillId="3" borderId="17" xfId="0" applyFont="1" applyFill="1" applyBorder="1" applyAlignment="1">
      <alignment horizontal="center"/>
    </xf>
    <xf numFmtId="0" fontId="7" fillId="3" borderId="36" xfId="0" applyFont="1" applyFill="1" applyBorder="1" applyAlignment="1">
      <alignment horizontal="center"/>
    </xf>
    <xf numFmtId="0" fontId="0" fillId="4" borderId="44" xfId="0" applyFill="1" applyBorder="1" applyAlignment="1">
      <alignment horizontal="left"/>
    </xf>
    <xf numFmtId="0" fontId="0" fillId="4" borderId="45" xfId="0" applyFill="1" applyBorder="1" applyAlignment="1">
      <alignment horizontal="left"/>
    </xf>
    <xf numFmtId="0" fontId="1" fillId="3" borderId="14" xfId="0" applyFont="1" applyFill="1" applyBorder="1" applyAlignment="1">
      <alignment horizontal="center"/>
    </xf>
    <xf numFmtId="0" fontId="1" fillId="3" borderId="18" xfId="0" applyFont="1" applyFill="1" applyBorder="1" applyAlignment="1">
      <alignment horizontal="center"/>
    </xf>
    <xf numFmtId="0" fontId="1" fillId="3" borderId="15" xfId="0" applyFont="1" applyFill="1" applyBorder="1" applyAlignment="1">
      <alignment horizontal="center"/>
    </xf>
    <xf numFmtId="0" fontId="1" fillId="3" borderId="16"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3" fontId="0" fillId="4" borderId="44" xfId="0" applyNumberFormat="1" applyFill="1" applyBorder="1" applyAlignment="1">
      <alignment horizontal="left"/>
    </xf>
    <xf numFmtId="0" fontId="0" fillId="0" borderId="45" xfId="0" applyBorder="1" applyAlignment="1">
      <alignment horizontal="center"/>
    </xf>
    <xf numFmtId="0" fontId="0" fillId="0" borderId="46" xfId="0" applyBorder="1" applyAlignment="1">
      <alignment horizontal="left" vertical="top" wrapText="1"/>
    </xf>
    <xf numFmtId="0" fontId="0" fillId="0" borderId="4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0" xfId="0"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28" xfId="0" applyBorder="1" applyAlignment="1">
      <alignment horizontal="center"/>
    </xf>
    <xf numFmtId="0" fontId="0" fillId="0" borderId="29" xfId="0" applyBorder="1" applyAlignment="1">
      <alignment horizontal="center"/>
    </xf>
    <xf numFmtId="0" fontId="0" fillId="0" borderId="31"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16" xfId="0" applyBorder="1" applyAlignment="1">
      <alignment horizontal="left" vertical="top" wrapText="1"/>
    </xf>
    <xf numFmtId="0" fontId="1" fillId="3" borderId="57" xfId="0" applyFont="1" applyFill="1" applyBorder="1" applyAlignment="1">
      <alignment horizontal="center"/>
    </xf>
    <xf numFmtId="0" fontId="1" fillId="3" borderId="38" xfId="0" applyFont="1" applyFill="1" applyBorder="1" applyAlignment="1">
      <alignment horizontal="center"/>
    </xf>
    <xf numFmtId="0" fontId="1" fillId="3" borderId="37" xfId="0" applyFont="1" applyFill="1" applyBorder="1" applyAlignment="1">
      <alignment horizontal="center"/>
    </xf>
    <xf numFmtId="0" fontId="1" fillId="3" borderId="17" xfId="0" applyFont="1" applyFill="1" applyBorder="1" applyAlignment="1">
      <alignment horizontal="center"/>
    </xf>
    <xf numFmtId="0" fontId="1" fillId="3" borderId="36" xfId="0" applyFont="1" applyFill="1" applyBorder="1" applyAlignment="1">
      <alignment horizontal="center"/>
    </xf>
    <xf numFmtId="0" fontId="0" fillId="4" borderId="53" xfId="0" applyFill="1" applyBorder="1" applyAlignment="1">
      <alignment horizontal="left"/>
    </xf>
    <xf numFmtId="0" fontId="0" fillId="4" borderId="54" xfId="0" applyFill="1" applyBorder="1" applyAlignment="1">
      <alignment horizontal="left"/>
    </xf>
    <xf numFmtId="0" fontId="0" fillId="4" borderId="55" xfId="0" applyFill="1" applyBorder="1" applyAlignment="1">
      <alignment horizontal="left"/>
    </xf>
    <xf numFmtId="0" fontId="1" fillId="0" borderId="51" xfId="0" applyFont="1" applyBorder="1" applyAlignment="1">
      <alignment horizontal="left"/>
    </xf>
    <xf numFmtId="0" fontId="1" fillId="0" borderId="52" xfId="0" applyFont="1" applyBorder="1" applyAlignment="1">
      <alignment horizontal="left"/>
    </xf>
    <xf numFmtId="0" fontId="8" fillId="5" borderId="0" xfId="0" applyFont="1" applyFill="1" applyAlignment="1">
      <alignment horizontal="center"/>
    </xf>
  </cellXfs>
  <cellStyles count="4">
    <cellStyle name="Comma" xfId="3" builtinId="3"/>
    <cellStyle name="Comma 2" xfId="2" xr:uid="{4367BAEB-C1E7-4237-91D3-F2657EBA731E}"/>
    <cellStyle name="Normal" xfId="0" builtinId="0"/>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12700">
              <a:solidFill>
                <a:schemeClr val="lt2"/>
              </a:solidFill>
              <a:round/>
            </a:ln>
            <a:effectLst/>
          </c:spPr>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12700">
              <a:solidFill>
                <a:schemeClr val="lt2"/>
              </a:solidFill>
              <a:round/>
            </a:ln>
            <a:effectLst/>
          </c:spPr>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12700">
              <a:solidFill>
                <a:schemeClr val="lt2"/>
              </a:solidFill>
              <a:round/>
            </a:ln>
            <a:effectLst/>
          </c:spPr>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12700">
              <a:solidFill>
                <a:schemeClr val="lt2"/>
              </a:solidFill>
              <a:round/>
            </a:ln>
            <a:effectLst/>
          </c:spPr>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dLbl>
          <c:idx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Data!$B$3</c:f>
              <c:strCache>
                <c:ptCount val="1"/>
                <c:pt idx="0">
                  <c:v>Grid electricity</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Ref>
              <c:f>Data!$E$1:$P$1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Data!$E$3:$P$3</c:f>
              <c:numCache>
                <c:formatCode>#,##0</c:formatCode>
                <c:ptCount val="12"/>
                <c:pt idx="0">
                  <c:v>100000</c:v>
                </c:pt>
                <c:pt idx="1">
                  <c:v>100000</c:v>
                </c:pt>
                <c:pt idx="2">
                  <c:v>100000</c:v>
                </c:pt>
                <c:pt idx="3">
                  <c:v>100000</c:v>
                </c:pt>
                <c:pt idx="4">
                  <c:v>100000</c:v>
                </c:pt>
                <c:pt idx="5">
                  <c:v>100000</c:v>
                </c:pt>
                <c:pt idx="6">
                  <c:v>100000</c:v>
                </c:pt>
                <c:pt idx="7">
                  <c:v>100000</c:v>
                </c:pt>
                <c:pt idx="8">
                  <c:v>100000</c:v>
                </c:pt>
                <c:pt idx="9">
                  <c:v>100000</c:v>
                </c:pt>
                <c:pt idx="10">
                  <c:v>100000</c:v>
                </c:pt>
                <c:pt idx="11">
                  <c:v>100000</c:v>
                </c:pt>
              </c:numCache>
            </c:numRef>
          </c:val>
          <c:extLst>
            <c:ext xmlns:c16="http://schemas.microsoft.com/office/drawing/2014/chart" uri="{C3380CC4-5D6E-409C-BE32-E72D297353CC}">
              <c16:uniqueId val="{00000000-A67D-45EA-8F7F-419D609DA705}"/>
            </c:ext>
          </c:extLst>
        </c:ser>
        <c:ser>
          <c:idx val="1"/>
          <c:order val="1"/>
          <c:tx>
            <c:strRef>
              <c:f>Data!$B$4</c:f>
              <c:strCache>
                <c:ptCount val="1"/>
                <c:pt idx="0">
                  <c:v>Natural gas - Boilers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Data!$E$1:$P$1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Data!$E$4:$P$4</c:f>
              <c:numCache>
                <c:formatCode>#,##0</c:formatCode>
                <c:ptCount val="12"/>
                <c:pt idx="0">
                  <c:v>200000</c:v>
                </c:pt>
                <c:pt idx="1">
                  <c:v>200000</c:v>
                </c:pt>
                <c:pt idx="2">
                  <c:v>200000</c:v>
                </c:pt>
                <c:pt idx="3">
                  <c:v>200000</c:v>
                </c:pt>
                <c:pt idx="4">
                  <c:v>100000</c:v>
                </c:pt>
                <c:pt idx="5">
                  <c:v>100000</c:v>
                </c:pt>
                <c:pt idx="6">
                  <c:v>100000</c:v>
                </c:pt>
                <c:pt idx="7">
                  <c:v>100000</c:v>
                </c:pt>
                <c:pt idx="8">
                  <c:v>150000</c:v>
                </c:pt>
                <c:pt idx="9">
                  <c:v>200000</c:v>
                </c:pt>
                <c:pt idx="10">
                  <c:v>200000</c:v>
                </c:pt>
                <c:pt idx="11">
                  <c:v>200000</c:v>
                </c:pt>
              </c:numCache>
            </c:numRef>
          </c:val>
          <c:extLst>
            <c:ext xmlns:c16="http://schemas.microsoft.com/office/drawing/2014/chart" uri="{C3380CC4-5D6E-409C-BE32-E72D297353CC}">
              <c16:uniqueId val="{00000001-A67D-45EA-8F7F-419D609DA705}"/>
            </c:ext>
          </c:extLst>
        </c:ser>
        <c:ser>
          <c:idx val="4"/>
          <c:order val="2"/>
          <c:tx>
            <c:strRef>
              <c:f>Data!$B$5</c:f>
              <c:strCache>
                <c:ptCount val="1"/>
                <c:pt idx="0">
                  <c:v>CHP Gas</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invertIfNegative val="0"/>
          <c:val>
            <c:numRef>
              <c:f>Data!$E$5:$P$5</c:f>
              <c:numCache>
                <c:formatCode>#,##0</c:formatCode>
                <c:ptCount val="12"/>
                <c:pt idx="0">
                  <c:v>150000</c:v>
                </c:pt>
                <c:pt idx="1">
                  <c:v>150000</c:v>
                </c:pt>
                <c:pt idx="2">
                  <c:v>150000</c:v>
                </c:pt>
                <c:pt idx="3">
                  <c:v>150000</c:v>
                </c:pt>
                <c:pt idx="4">
                  <c:v>150000</c:v>
                </c:pt>
                <c:pt idx="5">
                  <c:v>150000</c:v>
                </c:pt>
                <c:pt idx="6">
                  <c:v>150000</c:v>
                </c:pt>
                <c:pt idx="7">
                  <c:v>150000</c:v>
                </c:pt>
                <c:pt idx="8">
                  <c:v>150000</c:v>
                </c:pt>
                <c:pt idx="9">
                  <c:v>150000</c:v>
                </c:pt>
                <c:pt idx="10">
                  <c:v>150000</c:v>
                </c:pt>
                <c:pt idx="11">
                  <c:v>150000</c:v>
                </c:pt>
              </c:numCache>
            </c:numRef>
          </c:val>
          <c:extLst>
            <c:ext xmlns:c16="http://schemas.microsoft.com/office/drawing/2014/chart" uri="{C3380CC4-5D6E-409C-BE32-E72D297353CC}">
              <c16:uniqueId val="{00000000-899F-41DE-A8B3-2AF1CA7F83D5}"/>
            </c:ext>
          </c:extLst>
        </c:ser>
        <c:ser>
          <c:idx val="5"/>
          <c:order val="3"/>
          <c:tx>
            <c:strRef>
              <c:f>Data!$B$7</c:f>
              <c:strCache>
                <c:ptCount val="1"/>
                <c:pt idx="0">
                  <c:v>Transport Fuel [DERV]</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invertIfNegative val="0"/>
          <c:val>
            <c:numRef>
              <c:f>Data!$E$7:$P$7</c:f>
              <c:numCache>
                <c:formatCode>#,##0</c:formatCode>
                <c:ptCount val="12"/>
                <c:pt idx="0">
                  <c:v>60000</c:v>
                </c:pt>
                <c:pt idx="1">
                  <c:v>60000</c:v>
                </c:pt>
                <c:pt idx="2">
                  <c:v>60000</c:v>
                </c:pt>
                <c:pt idx="3">
                  <c:v>60000</c:v>
                </c:pt>
                <c:pt idx="4">
                  <c:v>60000</c:v>
                </c:pt>
                <c:pt idx="5">
                  <c:v>60000</c:v>
                </c:pt>
                <c:pt idx="6">
                  <c:v>60000</c:v>
                </c:pt>
                <c:pt idx="7">
                  <c:v>60000</c:v>
                </c:pt>
                <c:pt idx="8">
                  <c:v>60000</c:v>
                </c:pt>
                <c:pt idx="9">
                  <c:v>60000</c:v>
                </c:pt>
                <c:pt idx="10">
                  <c:v>60000</c:v>
                </c:pt>
                <c:pt idx="11">
                  <c:v>60000</c:v>
                </c:pt>
              </c:numCache>
            </c:numRef>
          </c:val>
          <c:extLst>
            <c:ext xmlns:c16="http://schemas.microsoft.com/office/drawing/2014/chart" uri="{C3380CC4-5D6E-409C-BE32-E72D297353CC}">
              <c16:uniqueId val="{00000000-E535-4A66-8B27-D51B164C147B}"/>
            </c:ext>
          </c:extLst>
        </c:ser>
        <c:ser>
          <c:idx val="2"/>
          <c:order val="4"/>
          <c:tx>
            <c:strRef>
              <c:f>Data!$B$6</c:f>
              <c:strCache>
                <c:ptCount val="1"/>
                <c:pt idx="0">
                  <c:v>Solar PV on-site electrical generation</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cat>
            <c:strRef>
              <c:f>Data!$E$1:$P$1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Data!$E$6:$P$6</c:f>
              <c:numCache>
                <c:formatCode>#,##0</c:formatCode>
                <c:ptCount val="12"/>
                <c:pt idx="0">
                  <c:v>10000</c:v>
                </c:pt>
                <c:pt idx="1">
                  <c:v>15000</c:v>
                </c:pt>
                <c:pt idx="2">
                  <c:v>20000</c:v>
                </c:pt>
                <c:pt idx="3">
                  <c:v>25000</c:v>
                </c:pt>
                <c:pt idx="4">
                  <c:v>30000</c:v>
                </c:pt>
                <c:pt idx="5">
                  <c:v>35000</c:v>
                </c:pt>
                <c:pt idx="6">
                  <c:v>35000</c:v>
                </c:pt>
                <c:pt idx="7">
                  <c:v>30000</c:v>
                </c:pt>
                <c:pt idx="8">
                  <c:v>25000</c:v>
                </c:pt>
                <c:pt idx="9">
                  <c:v>20000</c:v>
                </c:pt>
                <c:pt idx="10">
                  <c:v>15000</c:v>
                </c:pt>
                <c:pt idx="11">
                  <c:v>10000</c:v>
                </c:pt>
              </c:numCache>
            </c:numRef>
          </c:val>
          <c:extLst>
            <c:ext xmlns:c16="http://schemas.microsoft.com/office/drawing/2014/chart" uri="{C3380CC4-5D6E-409C-BE32-E72D297353CC}">
              <c16:uniqueId val="{00000002-A67D-45EA-8F7F-419D609DA705}"/>
            </c:ext>
          </c:extLst>
        </c:ser>
        <c:dLbls>
          <c:showLegendKey val="0"/>
          <c:showVal val="0"/>
          <c:showCatName val="0"/>
          <c:showSerName val="0"/>
          <c:showPercent val="0"/>
          <c:showBubbleSize val="0"/>
        </c:dLbls>
        <c:gapWidth val="150"/>
        <c:overlap val="100"/>
        <c:axId val="594703456"/>
        <c:axId val="584327424"/>
        <c:extLst>
          <c:ext xmlns:c15="http://schemas.microsoft.com/office/drawing/2012/chart" uri="{02D57815-91ED-43cb-92C2-25804820EDAC}">
            <c15:filteredBarSeries>
              <c15:ser>
                <c:idx val="3"/>
                <c:order val="5"/>
                <c:tx>
                  <c:strRef>
                    <c:extLst>
                      <c:ext uri="{02D57815-91ED-43cb-92C2-25804820EDAC}">
                        <c15:formulaRef>
                          <c15:sqref>Data!$B$8</c15:sqref>
                        </c15:formulaRef>
                      </c:ext>
                    </c:extLst>
                    <c:strCache>
                      <c:ptCount val="1"/>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cat>
                  <c:strRef>
                    <c:extLst>
                      <c:ext uri="{02D57815-91ED-43cb-92C2-25804820EDAC}">
                        <c15:formulaRef>
                          <c15:sqref>Data!$E$1:$P$1</c15:sqref>
                        </c15:formulaRef>
                      </c:ext>
                    </c:extLst>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extLst>
                      <c:ext uri="{02D57815-91ED-43cb-92C2-25804820EDAC}">
                        <c15:formulaRef>
                          <c15:sqref>(Data!$E$8:$P$8,Data!$AJ$8)</c15:sqref>
                        </c15:formulaRef>
                      </c:ext>
                    </c:extLst>
                    <c:numCache>
                      <c:formatCode>#,##0</c:formatCode>
                      <c:ptCount val="13"/>
                    </c:numCache>
                  </c:numRef>
                </c:val>
                <c:extLst>
                  <c:ext xmlns:c16="http://schemas.microsoft.com/office/drawing/2014/chart" uri="{C3380CC4-5D6E-409C-BE32-E72D297353CC}">
                    <c16:uniqueId val="{00000004-A67D-45EA-8F7F-419D609DA705}"/>
                  </c:ext>
                </c:extLst>
              </c15:ser>
            </c15:filteredBarSeries>
          </c:ext>
        </c:extLst>
      </c:barChart>
      <c:catAx>
        <c:axId val="59470345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584327424"/>
        <c:crosses val="autoZero"/>
        <c:auto val="1"/>
        <c:lblAlgn val="ctr"/>
        <c:lblOffset val="100"/>
        <c:noMultiLvlLbl val="0"/>
      </c:catAx>
      <c:valAx>
        <c:axId val="58432742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solidFill>
                    <a:latin typeface="+mn-lt"/>
                    <a:ea typeface="+mn-ea"/>
                    <a:cs typeface="+mn-cs"/>
                  </a:defRPr>
                </a:pPr>
                <a:r>
                  <a:rPr lang="en-IE"/>
                  <a:t>Energy [kWh]</a:t>
                </a:r>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5947034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extLst/>
  </c:chart>
  <c:spPr>
    <a:noFill/>
    <a:ln w="9525" cap="flat" cmpd="sng" algn="ctr">
      <a:noFill/>
      <a:round/>
    </a:ln>
    <a:effectLst/>
  </c:spPr>
  <c:txPr>
    <a:bodyPr/>
    <a:lstStyle/>
    <a:p>
      <a:pPr>
        <a:defRPr sz="1100"/>
      </a:pPr>
      <a:endParaRPr lang="en-US"/>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75"/>
      <c:rotY val="17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8"/>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6A0-4DF4-B043-CFA81A2E9F9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6A0-4DF4-B043-CFA81A2E9F9D}"/>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6A0-4DF4-B043-CFA81A2E9F9D}"/>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86A0-4DF4-B043-CFA81A2E9F9D}"/>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86A0-4DF4-B043-CFA81A2E9F9D}"/>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49AD-4CA1-928F-455D892AF7AE}"/>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49AD-4CA1-928F-455D892AF7AE}"/>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49AD-4CA1-928F-455D892AF7AE}"/>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49AD-4CA1-928F-455D892AF7AE}"/>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49AD-4CA1-928F-455D892AF7AE}"/>
              </c:ext>
            </c:extLst>
          </c:dPt>
          <c:dLbls>
            <c:dLbl>
              <c:idx val="0"/>
              <c:layout>
                <c:manualLayout>
                  <c:x val="0.13829920978879245"/>
                  <c:y val="-0.2176666666666666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6A0-4DF4-B043-CFA81A2E9F9D}"/>
                </c:ext>
              </c:extLst>
            </c:dLbl>
            <c:dLbl>
              <c:idx val="2"/>
              <c:layout>
                <c:manualLayout>
                  <c:x val="-0.13250803914411372"/>
                  <c:y val="0.1247120359955005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6A0-4DF4-B043-CFA81A2E9F9D}"/>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Data!$B$3:$B$12</c:f>
              <c:strCache>
                <c:ptCount val="5"/>
                <c:pt idx="0">
                  <c:v>Grid electricity</c:v>
                </c:pt>
                <c:pt idx="1">
                  <c:v>Natural gas - Boilers</c:v>
                </c:pt>
                <c:pt idx="2">
                  <c:v>CHP Gas</c:v>
                </c:pt>
                <c:pt idx="3">
                  <c:v>Solar PV on-site electrical generation</c:v>
                </c:pt>
                <c:pt idx="4">
                  <c:v>Transport Fuel [DERV]</c:v>
                </c:pt>
              </c:strCache>
            </c:strRef>
          </c:cat>
          <c:val>
            <c:numRef>
              <c:f>Data!$Q$3:$Q$12</c:f>
              <c:numCache>
                <c:formatCode>#,##0</c:formatCode>
                <c:ptCount val="10"/>
                <c:pt idx="0">
                  <c:v>1200000</c:v>
                </c:pt>
                <c:pt idx="1">
                  <c:v>1950000</c:v>
                </c:pt>
                <c:pt idx="2">
                  <c:v>1800000</c:v>
                </c:pt>
                <c:pt idx="3">
                  <c:v>270000</c:v>
                </c:pt>
                <c:pt idx="4">
                  <c:v>720000</c:v>
                </c:pt>
                <c:pt idx="5">
                  <c:v>0</c:v>
                </c:pt>
                <c:pt idx="6">
                  <c:v>0</c:v>
                </c:pt>
                <c:pt idx="7">
                  <c:v>0</c:v>
                </c:pt>
                <c:pt idx="8">
                  <c:v>0</c:v>
                </c:pt>
                <c:pt idx="9">
                  <c:v>0</c:v>
                </c:pt>
              </c:numCache>
            </c:numRef>
          </c:val>
          <c:extLst>
            <c:ext xmlns:c16="http://schemas.microsoft.com/office/drawing/2014/chart" uri="{C3380CC4-5D6E-409C-BE32-E72D297353CC}">
              <c16:uniqueId val="{0000000A-86A0-4DF4-B043-CFA81A2E9F9D}"/>
            </c:ext>
          </c:extLst>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75"/>
      <c:rotY val="2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8"/>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91BA-4B7B-84CD-01EC610F729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1BA-4B7B-84CD-01EC610F729A}"/>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91BA-4B7B-84CD-01EC610F729A}"/>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91BA-4B7B-84CD-01EC610F729A}"/>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91BA-4B7B-84CD-01EC610F729A}"/>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F98A-4FA8-8535-9947815F0C23}"/>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F98A-4FA8-8535-9947815F0C23}"/>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F98A-4FA8-8535-9947815F0C23}"/>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F98A-4FA8-8535-9947815F0C23}"/>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F98A-4FA8-8535-9947815F0C23}"/>
              </c:ext>
            </c:extLst>
          </c:dPt>
          <c:dLbls>
            <c:dLbl>
              <c:idx val="1"/>
              <c:layout>
                <c:manualLayout>
                  <c:x val="-4.7476780634208807E-2"/>
                  <c:y val="0.1356710411198600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1BA-4B7B-84CD-01EC610F729A}"/>
                </c:ext>
              </c:extLst>
            </c:dLbl>
            <c:dLbl>
              <c:idx val="2"/>
              <c:layout>
                <c:manualLayout>
                  <c:x val="-0.16590290452104095"/>
                  <c:y val="5.51678040244969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1BA-4B7B-84CD-01EC610F729A}"/>
                </c:ext>
              </c:extLst>
            </c:dLbl>
            <c:dLbl>
              <c:idx val="3"/>
              <c:layout>
                <c:manualLayout>
                  <c:x val="3.7886820438835872E-2"/>
                  <c:y val="5.7144356955380173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1BA-4B7B-84CD-01EC610F729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Data!$B$3:$B$12</c:f>
              <c:strCache>
                <c:ptCount val="5"/>
                <c:pt idx="0">
                  <c:v>Grid electricity</c:v>
                </c:pt>
                <c:pt idx="1">
                  <c:v>Natural gas - Boilers</c:v>
                </c:pt>
                <c:pt idx="2">
                  <c:v>CHP Gas</c:v>
                </c:pt>
                <c:pt idx="3">
                  <c:v>Solar PV on-site electrical generation</c:v>
                </c:pt>
                <c:pt idx="4">
                  <c:v>Transport Fuel [DERV]</c:v>
                </c:pt>
              </c:strCache>
            </c:strRef>
          </c:cat>
          <c:val>
            <c:numRef>
              <c:f>Data!$AD$3:$AD$12</c:f>
              <c:numCache>
                <c:formatCode>"€"#,##0.00</c:formatCode>
                <c:ptCount val="10"/>
                <c:pt idx="0">
                  <c:v>180000</c:v>
                </c:pt>
                <c:pt idx="1">
                  <c:v>97500</c:v>
                </c:pt>
                <c:pt idx="2">
                  <c:v>90000</c:v>
                </c:pt>
                <c:pt idx="3">
                  <c:v>0</c:v>
                </c:pt>
                <c:pt idx="4">
                  <c:v>129600</c:v>
                </c:pt>
                <c:pt idx="5">
                  <c:v>0</c:v>
                </c:pt>
                <c:pt idx="6">
                  <c:v>0</c:v>
                </c:pt>
                <c:pt idx="7">
                  <c:v>0</c:v>
                </c:pt>
                <c:pt idx="8">
                  <c:v>0</c:v>
                </c:pt>
                <c:pt idx="9">
                  <c:v>0</c:v>
                </c:pt>
              </c:numCache>
            </c:numRef>
          </c:val>
          <c:extLst>
            <c:ext xmlns:c16="http://schemas.microsoft.com/office/drawing/2014/chart" uri="{C3380CC4-5D6E-409C-BE32-E72D297353CC}">
              <c16:uniqueId val="{0000000A-91BA-4B7B-84CD-01EC610F729A}"/>
            </c:ext>
          </c:extLst>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12700">
              <a:solidFill>
                <a:schemeClr val="lt2"/>
              </a:solidFill>
              <a:round/>
            </a:ln>
            <a:effectLst/>
          </c:spPr>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12700">
              <a:solidFill>
                <a:schemeClr val="lt2"/>
              </a:solidFill>
              <a:round/>
            </a:ln>
            <a:effectLst/>
          </c:spPr>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12700">
              <a:solidFill>
                <a:schemeClr val="lt2"/>
              </a:solidFill>
              <a:round/>
            </a:ln>
            <a:effectLst/>
          </c:spPr>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12700">
              <a:solidFill>
                <a:schemeClr val="lt2"/>
              </a:solidFill>
              <a:round/>
            </a:ln>
            <a:effectLst/>
          </c:spPr>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dLbl>
          <c:idx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Data!$B$3</c:f>
              <c:strCache>
                <c:ptCount val="1"/>
                <c:pt idx="0">
                  <c:v>Grid electricity</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Ref>
              <c:f>Data!$E$1:$P$1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Data!$R$3:$AC$3</c:f>
              <c:numCache>
                <c:formatCode>#,##0</c:formatCode>
                <c:ptCount val="12"/>
                <c:pt idx="0">
                  <c:v>15000</c:v>
                </c:pt>
                <c:pt idx="1">
                  <c:v>15000</c:v>
                </c:pt>
                <c:pt idx="2">
                  <c:v>15000</c:v>
                </c:pt>
                <c:pt idx="3">
                  <c:v>15000</c:v>
                </c:pt>
                <c:pt idx="4">
                  <c:v>15000</c:v>
                </c:pt>
                <c:pt idx="5">
                  <c:v>15000</c:v>
                </c:pt>
                <c:pt idx="6">
                  <c:v>15000</c:v>
                </c:pt>
                <c:pt idx="7">
                  <c:v>15000</c:v>
                </c:pt>
                <c:pt idx="8">
                  <c:v>15000</c:v>
                </c:pt>
                <c:pt idx="9">
                  <c:v>15000</c:v>
                </c:pt>
                <c:pt idx="10">
                  <c:v>15000</c:v>
                </c:pt>
                <c:pt idx="11">
                  <c:v>15000</c:v>
                </c:pt>
              </c:numCache>
            </c:numRef>
          </c:val>
          <c:extLst>
            <c:ext xmlns:c16="http://schemas.microsoft.com/office/drawing/2014/chart" uri="{C3380CC4-5D6E-409C-BE32-E72D297353CC}">
              <c16:uniqueId val="{00000000-E281-4EF9-BF05-77DED5C0452F}"/>
            </c:ext>
          </c:extLst>
        </c:ser>
        <c:ser>
          <c:idx val="5"/>
          <c:order val="1"/>
          <c:tx>
            <c:strRef>
              <c:f>Data!$B$7</c:f>
              <c:strCache>
                <c:ptCount val="1"/>
                <c:pt idx="0">
                  <c:v>Transport Fuel [DERV]</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invertIfNegative val="0"/>
          <c:val>
            <c:numRef>
              <c:f>Data!$R$7:$AC$7</c:f>
              <c:numCache>
                <c:formatCode>#,##0</c:formatCode>
                <c:ptCount val="12"/>
                <c:pt idx="0">
                  <c:v>10800</c:v>
                </c:pt>
                <c:pt idx="1">
                  <c:v>10800</c:v>
                </c:pt>
                <c:pt idx="2">
                  <c:v>10800</c:v>
                </c:pt>
                <c:pt idx="3">
                  <c:v>10800</c:v>
                </c:pt>
                <c:pt idx="4">
                  <c:v>10800</c:v>
                </c:pt>
                <c:pt idx="5">
                  <c:v>10800</c:v>
                </c:pt>
                <c:pt idx="6">
                  <c:v>10800</c:v>
                </c:pt>
                <c:pt idx="7">
                  <c:v>10800</c:v>
                </c:pt>
                <c:pt idx="8">
                  <c:v>10800</c:v>
                </c:pt>
                <c:pt idx="9">
                  <c:v>10800</c:v>
                </c:pt>
                <c:pt idx="10">
                  <c:v>10800</c:v>
                </c:pt>
                <c:pt idx="11">
                  <c:v>10800</c:v>
                </c:pt>
              </c:numCache>
            </c:numRef>
          </c:val>
          <c:extLst>
            <c:ext xmlns:c16="http://schemas.microsoft.com/office/drawing/2014/chart" uri="{C3380CC4-5D6E-409C-BE32-E72D297353CC}">
              <c16:uniqueId val="{00000000-5C17-4E07-9787-AD6C0C375E1B}"/>
            </c:ext>
          </c:extLst>
        </c:ser>
        <c:ser>
          <c:idx val="1"/>
          <c:order val="2"/>
          <c:tx>
            <c:strRef>
              <c:f>Data!$B$4</c:f>
              <c:strCache>
                <c:ptCount val="1"/>
                <c:pt idx="0">
                  <c:v>Natural gas - Boilers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Data!$E$1:$P$1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Data!$R$4:$AC$4</c:f>
              <c:numCache>
                <c:formatCode>#,##0</c:formatCode>
                <c:ptCount val="12"/>
                <c:pt idx="0">
                  <c:v>10000</c:v>
                </c:pt>
                <c:pt idx="1">
                  <c:v>10000</c:v>
                </c:pt>
                <c:pt idx="2">
                  <c:v>10000</c:v>
                </c:pt>
                <c:pt idx="3">
                  <c:v>10000</c:v>
                </c:pt>
                <c:pt idx="4">
                  <c:v>5000</c:v>
                </c:pt>
                <c:pt idx="5">
                  <c:v>5000</c:v>
                </c:pt>
                <c:pt idx="6">
                  <c:v>5000</c:v>
                </c:pt>
                <c:pt idx="7">
                  <c:v>5000</c:v>
                </c:pt>
                <c:pt idx="8">
                  <c:v>7500</c:v>
                </c:pt>
                <c:pt idx="9">
                  <c:v>10000</c:v>
                </c:pt>
                <c:pt idx="10">
                  <c:v>10000</c:v>
                </c:pt>
                <c:pt idx="11">
                  <c:v>10000</c:v>
                </c:pt>
              </c:numCache>
            </c:numRef>
          </c:val>
          <c:extLst>
            <c:ext xmlns:c16="http://schemas.microsoft.com/office/drawing/2014/chart" uri="{C3380CC4-5D6E-409C-BE32-E72D297353CC}">
              <c16:uniqueId val="{00000001-E281-4EF9-BF05-77DED5C0452F}"/>
            </c:ext>
          </c:extLst>
        </c:ser>
        <c:ser>
          <c:idx val="4"/>
          <c:order val="3"/>
          <c:tx>
            <c:strRef>
              <c:f>Data!$B$5</c:f>
              <c:strCache>
                <c:ptCount val="1"/>
                <c:pt idx="0">
                  <c:v>CHP Gas</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invertIfNegative val="0"/>
          <c:val>
            <c:numRef>
              <c:f>Data!$R$5:$AC$5</c:f>
              <c:numCache>
                <c:formatCode>#,##0</c:formatCode>
                <c:ptCount val="12"/>
                <c:pt idx="0">
                  <c:v>7500</c:v>
                </c:pt>
                <c:pt idx="1">
                  <c:v>7500</c:v>
                </c:pt>
                <c:pt idx="2">
                  <c:v>7500</c:v>
                </c:pt>
                <c:pt idx="3">
                  <c:v>7500</c:v>
                </c:pt>
                <c:pt idx="4">
                  <c:v>7500</c:v>
                </c:pt>
                <c:pt idx="5">
                  <c:v>7500</c:v>
                </c:pt>
                <c:pt idx="6">
                  <c:v>7500</c:v>
                </c:pt>
                <c:pt idx="7">
                  <c:v>7500</c:v>
                </c:pt>
                <c:pt idx="8">
                  <c:v>7500</c:v>
                </c:pt>
                <c:pt idx="9">
                  <c:v>7500</c:v>
                </c:pt>
                <c:pt idx="10">
                  <c:v>7500</c:v>
                </c:pt>
                <c:pt idx="11">
                  <c:v>7500</c:v>
                </c:pt>
              </c:numCache>
            </c:numRef>
          </c:val>
          <c:extLst>
            <c:ext xmlns:c16="http://schemas.microsoft.com/office/drawing/2014/chart" uri="{C3380CC4-5D6E-409C-BE32-E72D297353CC}">
              <c16:uniqueId val="{00000000-4D5C-4281-A686-A0CE05E7B11E}"/>
            </c:ext>
          </c:extLst>
        </c:ser>
        <c:ser>
          <c:idx val="2"/>
          <c:order val="4"/>
          <c:tx>
            <c:strRef>
              <c:f>Data!$B$6</c:f>
              <c:strCache>
                <c:ptCount val="1"/>
                <c:pt idx="0">
                  <c:v>Solar PV on-site electrical generation</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solidFill>
                <a:sysClr val="window" lastClr="FFFFFF">
                  <a:lumMod val="75000"/>
                </a:sysClr>
              </a:solidFill>
            </a:ln>
            <a:effectLst/>
          </c:spPr>
          <c:invertIfNegative val="0"/>
          <c:cat>
            <c:strRef>
              <c:f>Data!$E$1:$P$1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Data!$R$6:$AC$6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281-4EF9-BF05-77DED5C0452F}"/>
            </c:ext>
          </c:extLst>
        </c:ser>
        <c:dLbls>
          <c:showLegendKey val="0"/>
          <c:showVal val="0"/>
          <c:showCatName val="0"/>
          <c:showSerName val="0"/>
          <c:showPercent val="0"/>
          <c:showBubbleSize val="0"/>
        </c:dLbls>
        <c:gapWidth val="150"/>
        <c:overlap val="100"/>
        <c:axId val="594703456"/>
        <c:axId val="584327424"/>
        <c:extLst>
          <c:ext xmlns:c15="http://schemas.microsoft.com/office/drawing/2012/chart" uri="{02D57815-91ED-43cb-92C2-25804820EDAC}">
            <c15:filteredBarSeries>
              <c15:ser>
                <c:idx val="3"/>
                <c:order val="5"/>
                <c:tx>
                  <c:strRef>
                    <c:extLst>
                      <c:ext uri="{02D57815-91ED-43cb-92C2-25804820EDAC}">
                        <c15:formulaRef>
                          <c15:sqref>Data!$B$8</c15:sqref>
                        </c15:formulaRef>
                      </c:ext>
                    </c:extLst>
                    <c:strCache>
                      <c:ptCount val="1"/>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cat>
                  <c:strRef>
                    <c:extLst>
                      <c:ext uri="{02D57815-91ED-43cb-92C2-25804820EDAC}">
                        <c15:formulaRef>
                          <c15:sqref>Data!$E$1:$P$1</c15:sqref>
                        </c15:formulaRef>
                      </c:ext>
                    </c:extLst>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extLst>
                      <c:ext uri="{02D57815-91ED-43cb-92C2-25804820EDAC}">
                        <c15:formulaRef>
                          <c15:sqref>'[1]Data (2)'!#REF!</c15:sqref>
                        </c15:formulaRef>
                      </c:ext>
                    </c:extLst>
                    <c:numCache>
                      <c:formatCode>General</c:formatCode>
                      <c:ptCount val="1"/>
                      <c:pt idx="0">
                        <c:v>1</c:v>
                      </c:pt>
                    </c:numCache>
                  </c:numRef>
                </c:val>
                <c:extLst>
                  <c:ext xmlns:c16="http://schemas.microsoft.com/office/drawing/2014/chart" uri="{C3380CC4-5D6E-409C-BE32-E72D297353CC}">
                    <c16:uniqueId val="{00000003-E281-4EF9-BF05-77DED5C0452F}"/>
                  </c:ext>
                </c:extLst>
              </c15:ser>
            </c15:filteredBarSeries>
          </c:ext>
        </c:extLst>
      </c:barChart>
      <c:catAx>
        <c:axId val="59470345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584327424"/>
        <c:crosses val="autoZero"/>
        <c:auto val="1"/>
        <c:lblAlgn val="ctr"/>
        <c:lblOffset val="100"/>
        <c:noMultiLvlLbl val="0"/>
      </c:catAx>
      <c:valAx>
        <c:axId val="58432742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solidFill>
                    <a:latin typeface="+mn-lt"/>
                    <a:ea typeface="+mn-ea"/>
                    <a:cs typeface="+mn-cs"/>
                  </a:defRPr>
                </a:pPr>
                <a:r>
                  <a:rPr lang="en-IE"/>
                  <a:t>Energy Cost [€]</a:t>
                </a:r>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5947034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extLst/>
  </c:chart>
  <c:spPr>
    <a:noFill/>
    <a:ln w="9525" cap="flat" cmpd="sng" algn="ctr">
      <a:noFill/>
      <a:round/>
    </a:ln>
    <a:effectLst/>
  </c:spPr>
  <c:txPr>
    <a:bodyPr/>
    <a:lstStyle/>
    <a:p>
      <a:pPr>
        <a:defRPr sz="1100"/>
      </a:pPr>
      <a:endParaRPr lang="en-US"/>
    </a:p>
  </c:txPr>
  <c:printSettings>
    <c:headerFooter/>
    <c:pageMargins b="0.75" l="0.7" r="0.7" t="0.75" header="0.3" footer="0.3"/>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75"/>
      <c:rotY val="2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 EBS Report'!$J$46</c:f>
              <c:strCache>
                <c:ptCount val="1"/>
                <c:pt idx="0">
                  <c:v>Consumption [kWh]</c:v>
                </c:pt>
              </c:strCache>
            </c:strRef>
          </c:tx>
          <c:explosion val="8"/>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A2A9-4641-B77F-6E4AA8D11EA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2A9-4641-B77F-6E4AA8D11EA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A2A9-4641-B77F-6E4AA8D11EAC}"/>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A2A9-4641-B77F-6E4AA8D11EAC}"/>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A2A9-4641-B77F-6E4AA8D11EAC}"/>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A2A9-4641-B77F-6E4AA8D11EAC}"/>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A2A9-4641-B77F-6E4AA8D11EAC}"/>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A2A9-4641-B77F-6E4AA8D11EAC}"/>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A2A9-4641-B77F-6E4AA8D11EAC}"/>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A2A9-4641-B77F-6E4AA8D11EAC}"/>
              </c:ext>
            </c:extLst>
          </c:dPt>
          <c:dPt>
            <c:idx val="10"/>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A2A9-4641-B77F-6E4AA8D11EAC}"/>
              </c:ext>
            </c:extLst>
          </c:dPt>
          <c:dPt>
            <c:idx val="11"/>
            <c:bubble3D val="0"/>
            <c:spPr>
              <a:solidFill>
                <a:schemeClr val="accent6">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DBD8-45AE-B00A-AE76E04A0044}"/>
              </c:ext>
            </c:extLst>
          </c:dPt>
          <c:dPt>
            <c:idx val="12"/>
            <c:bubble3D val="0"/>
            <c:spPr>
              <a:solidFill>
                <a:schemeClr val="accent1">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9-DBD8-45AE-B00A-AE76E04A0044}"/>
              </c:ext>
            </c:extLst>
          </c:dPt>
          <c:dPt>
            <c:idx val="13"/>
            <c:bubble3D val="0"/>
            <c:spPr>
              <a:solidFill>
                <a:schemeClr val="accent2">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B-DBD8-45AE-B00A-AE76E04A0044}"/>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 EBS Report'!$G$47:$I$60</c:f>
              <c:multiLvlStrCache>
                <c:ptCount val="13"/>
                <c:lvl/>
                <c:lvl/>
                <c:lvl>
                  <c:pt idx="0">
                    <c:v>Space heating (gas boilers)</c:v>
                  </c:pt>
                  <c:pt idx="1">
                    <c:v>Space heating (CHP unit)</c:v>
                  </c:pt>
                  <c:pt idx="2">
                    <c:v>Space heating (heat pump)</c:v>
                  </c:pt>
                  <c:pt idx="3">
                    <c:v>Water heating (gas boilers)</c:v>
                  </c:pt>
                  <c:pt idx="4">
                    <c:v>Water heating (CHP unit)</c:v>
                  </c:pt>
                  <c:pt idx="5">
                    <c:v>Water heating (heat pump)</c:v>
                  </c:pt>
                  <c:pt idx="6">
                    <c:v>Lighting</c:v>
                  </c:pt>
                  <c:pt idx="7">
                    <c:v>Ventilation</c:v>
                  </c:pt>
                  <c:pt idx="8">
                    <c:v>Cooling (chiller)</c:v>
                  </c:pt>
                  <c:pt idx="9">
                    <c:v>Motors and drives</c:v>
                  </c:pt>
                  <c:pt idx="10">
                    <c:v>Pool</c:v>
                  </c:pt>
                  <c:pt idx="11">
                    <c:v>Transport Fuel [DERV]</c:v>
                  </c:pt>
                  <c:pt idx="12">
                    <c:v>Other</c:v>
                  </c:pt>
                </c:lvl>
              </c:multiLvlStrCache>
            </c:multiLvlStrRef>
          </c:cat>
          <c:val>
            <c:numRef>
              <c:f>' EBS Report'!$J$47:$J$60</c:f>
              <c:numCache>
                <c:formatCode>#,##0</c:formatCode>
                <c:ptCount val="14"/>
                <c:pt idx="0">
                  <c:v>1020000</c:v>
                </c:pt>
                <c:pt idx="1">
                  <c:v>820000</c:v>
                </c:pt>
                <c:pt idx="2">
                  <c:v>250000</c:v>
                </c:pt>
                <c:pt idx="3">
                  <c:v>470000</c:v>
                </c:pt>
                <c:pt idx="4">
                  <c:v>320000</c:v>
                </c:pt>
                <c:pt idx="5">
                  <c:v>200000</c:v>
                </c:pt>
                <c:pt idx="6">
                  <c:v>300000</c:v>
                </c:pt>
                <c:pt idx="7">
                  <c:v>450000</c:v>
                </c:pt>
                <c:pt idx="8">
                  <c:v>320000</c:v>
                </c:pt>
                <c:pt idx="9">
                  <c:v>200000</c:v>
                </c:pt>
                <c:pt idx="10">
                  <c:v>650000</c:v>
                </c:pt>
                <c:pt idx="11">
                  <c:v>720000</c:v>
                </c:pt>
                <c:pt idx="12">
                  <c:v>220000</c:v>
                </c:pt>
              </c:numCache>
            </c:numRef>
          </c:val>
          <c:extLst>
            <c:ext xmlns:c16="http://schemas.microsoft.com/office/drawing/2014/chart" uri="{C3380CC4-5D6E-409C-BE32-E72D297353CC}">
              <c16:uniqueId val="{00000016-A2A9-4641-B77F-6E4AA8D11EAC}"/>
            </c:ext>
          </c:extLst>
        </c:ser>
        <c:ser>
          <c:idx val="1"/>
          <c:order val="1"/>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17-7564-417E-843E-72E7A30458C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 EBS Report'!$G$47:$I$60</c:f>
              <c:multiLvlStrCache>
                <c:ptCount val="13"/>
                <c:lvl/>
                <c:lvl/>
                <c:lvl>
                  <c:pt idx="0">
                    <c:v>Space heating (gas boilers)</c:v>
                  </c:pt>
                  <c:pt idx="1">
                    <c:v>Space heating (CHP unit)</c:v>
                  </c:pt>
                  <c:pt idx="2">
                    <c:v>Space heating (heat pump)</c:v>
                  </c:pt>
                  <c:pt idx="3">
                    <c:v>Water heating (gas boilers)</c:v>
                  </c:pt>
                  <c:pt idx="4">
                    <c:v>Water heating (CHP unit)</c:v>
                  </c:pt>
                  <c:pt idx="5">
                    <c:v>Water heating (heat pump)</c:v>
                  </c:pt>
                  <c:pt idx="6">
                    <c:v>Lighting</c:v>
                  </c:pt>
                  <c:pt idx="7">
                    <c:v>Ventilation</c:v>
                  </c:pt>
                  <c:pt idx="8">
                    <c:v>Cooling (chiller)</c:v>
                  </c:pt>
                  <c:pt idx="9">
                    <c:v>Motors and drives</c:v>
                  </c:pt>
                  <c:pt idx="10">
                    <c:v>Pool</c:v>
                  </c:pt>
                  <c:pt idx="11">
                    <c:v>Transport Fuel [DERV]</c:v>
                  </c:pt>
                  <c:pt idx="12">
                    <c:v>Other</c:v>
                  </c:pt>
                </c:lvl>
              </c:multiLvlStrCache>
            </c:multiLvlStrRef>
          </c:cat>
          <c:val>
            <c:numRef>
              <c:f>' EBS Report'!$B$46</c:f>
              <c:numCache>
                <c:formatCode>General</c:formatCode>
                <c:ptCount val="1"/>
              </c:numCache>
            </c:numRef>
          </c:val>
          <c:extLst>
            <c:ext xmlns:c16="http://schemas.microsoft.com/office/drawing/2014/chart" uri="{C3380CC4-5D6E-409C-BE32-E72D297353CC}">
              <c16:uniqueId val="{00000017-A2A9-4641-B77F-6E4AA8D11EAC}"/>
            </c:ext>
          </c:extLst>
        </c:ser>
        <c:ser>
          <c:idx val="2"/>
          <c:order val="2"/>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19-7564-417E-843E-72E7A30458C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 EBS Report'!$G$47:$I$60</c:f>
              <c:multiLvlStrCache>
                <c:ptCount val="13"/>
                <c:lvl/>
                <c:lvl/>
                <c:lvl>
                  <c:pt idx="0">
                    <c:v>Space heating (gas boilers)</c:v>
                  </c:pt>
                  <c:pt idx="1">
                    <c:v>Space heating (CHP unit)</c:v>
                  </c:pt>
                  <c:pt idx="2">
                    <c:v>Space heating (heat pump)</c:v>
                  </c:pt>
                  <c:pt idx="3">
                    <c:v>Water heating (gas boilers)</c:v>
                  </c:pt>
                  <c:pt idx="4">
                    <c:v>Water heating (CHP unit)</c:v>
                  </c:pt>
                  <c:pt idx="5">
                    <c:v>Water heating (heat pump)</c:v>
                  </c:pt>
                  <c:pt idx="6">
                    <c:v>Lighting</c:v>
                  </c:pt>
                  <c:pt idx="7">
                    <c:v>Ventilation</c:v>
                  </c:pt>
                  <c:pt idx="8">
                    <c:v>Cooling (chiller)</c:v>
                  </c:pt>
                  <c:pt idx="9">
                    <c:v>Motors and drives</c:v>
                  </c:pt>
                  <c:pt idx="10">
                    <c:v>Pool</c:v>
                  </c:pt>
                  <c:pt idx="11">
                    <c:v>Transport Fuel [DERV]</c:v>
                  </c:pt>
                  <c:pt idx="12">
                    <c:v>Other</c:v>
                  </c:pt>
                </c:lvl>
              </c:multiLvlStrCache>
            </c:multiLvlStrRef>
          </c:cat>
          <c:val>
            <c:numRef>
              <c:f>' EBS Report'!$C$46</c:f>
              <c:numCache>
                <c:formatCode>General</c:formatCode>
                <c:ptCount val="1"/>
              </c:numCache>
            </c:numRef>
          </c:val>
          <c:extLst>
            <c:ext xmlns:c16="http://schemas.microsoft.com/office/drawing/2014/chart" uri="{C3380CC4-5D6E-409C-BE32-E72D297353CC}">
              <c16:uniqueId val="{00000018-A2A9-4641-B77F-6E4AA8D11EAC}"/>
            </c:ext>
          </c:extLst>
        </c:ser>
        <c:ser>
          <c:idx val="3"/>
          <c:order val="3"/>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1B-7564-417E-843E-72E7A30458C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 EBS Report'!$G$47:$I$60</c:f>
              <c:multiLvlStrCache>
                <c:ptCount val="13"/>
                <c:lvl/>
                <c:lvl/>
                <c:lvl>
                  <c:pt idx="0">
                    <c:v>Space heating (gas boilers)</c:v>
                  </c:pt>
                  <c:pt idx="1">
                    <c:v>Space heating (CHP unit)</c:v>
                  </c:pt>
                  <c:pt idx="2">
                    <c:v>Space heating (heat pump)</c:v>
                  </c:pt>
                  <c:pt idx="3">
                    <c:v>Water heating (gas boilers)</c:v>
                  </c:pt>
                  <c:pt idx="4">
                    <c:v>Water heating (CHP unit)</c:v>
                  </c:pt>
                  <c:pt idx="5">
                    <c:v>Water heating (heat pump)</c:v>
                  </c:pt>
                  <c:pt idx="6">
                    <c:v>Lighting</c:v>
                  </c:pt>
                  <c:pt idx="7">
                    <c:v>Ventilation</c:v>
                  </c:pt>
                  <c:pt idx="8">
                    <c:v>Cooling (chiller)</c:v>
                  </c:pt>
                  <c:pt idx="9">
                    <c:v>Motors and drives</c:v>
                  </c:pt>
                  <c:pt idx="10">
                    <c:v>Pool</c:v>
                  </c:pt>
                  <c:pt idx="11">
                    <c:v>Transport Fuel [DERV]</c:v>
                  </c:pt>
                  <c:pt idx="12">
                    <c:v>Other</c:v>
                  </c:pt>
                </c:lvl>
              </c:multiLvlStrCache>
            </c:multiLvlStrRef>
          </c:cat>
          <c:val>
            <c:numRef>
              <c:f>' EBS Report'!$D$46</c:f>
              <c:numCache>
                <c:formatCode>General</c:formatCode>
                <c:ptCount val="1"/>
              </c:numCache>
            </c:numRef>
          </c:val>
          <c:extLst>
            <c:ext xmlns:c16="http://schemas.microsoft.com/office/drawing/2014/chart" uri="{C3380CC4-5D6E-409C-BE32-E72D297353CC}">
              <c16:uniqueId val="{00000019-A2A9-4641-B77F-6E4AA8D11EAC}"/>
            </c:ext>
          </c:extLst>
        </c:ser>
        <c:ser>
          <c:idx val="4"/>
          <c:order val="4"/>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1D-7564-417E-843E-72E7A30458C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 EBS Report'!$G$47:$I$60</c:f>
              <c:multiLvlStrCache>
                <c:ptCount val="13"/>
                <c:lvl/>
                <c:lvl/>
                <c:lvl>
                  <c:pt idx="0">
                    <c:v>Space heating (gas boilers)</c:v>
                  </c:pt>
                  <c:pt idx="1">
                    <c:v>Space heating (CHP unit)</c:v>
                  </c:pt>
                  <c:pt idx="2">
                    <c:v>Space heating (heat pump)</c:v>
                  </c:pt>
                  <c:pt idx="3">
                    <c:v>Water heating (gas boilers)</c:v>
                  </c:pt>
                  <c:pt idx="4">
                    <c:v>Water heating (CHP unit)</c:v>
                  </c:pt>
                  <c:pt idx="5">
                    <c:v>Water heating (heat pump)</c:v>
                  </c:pt>
                  <c:pt idx="6">
                    <c:v>Lighting</c:v>
                  </c:pt>
                  <c:pt idx="7">
                    <c:v>Ventilation</c:v>
                  </c:pt>
                  <c:pt idx="8">
                    <c:v>Cooling (chiller)</c:v>
                  </c:pt>
                  <c:pt idx="9">
                    <c:v>Motors and drives</c:v>
                  </c:pt>
                  <c:pt idx="10">
                    <c:v>Pool</c:v>
                  </c:pt>
                  <c:pt idx="11">
                    <c:v>Transport Fuel [DERV]</c:v>
                  </c:pt>
                  <c:pt idx="12">
                    <c:v>Other</c:v>
                  </c:pt>
                </c:lvl>
              </c:multiLvlStrCache>
            </c:multiLvlStrRef>
          </c:cat>
          <c:val>
            <c:numRef>
              <c:f>' EBS Report'!$E$46</c:f>
              <c:numCache>
                <c:formatCode>General</c:formatCode>
                <c:ptCount val="1"/>
              </c:numCache>
            </c:numRef>
          </c:val>
          <c:extLst>
            <c:ext xmlns:c16="http://schemas.microsoft.com/office/drawing/2014/chart" uri="{C3380CC4-5D6E-409C-BE32-E72D297353CC}">
              <c16:uniqueId val="{0000001A-A2A9-4641-B77F-6E4AA8D11EAC}"/>
            </c:ext>
          </c:extLst>
        </c:ser>
        <c:ser>
          <c:idx val="5"/>
          <c:order val="5"/>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1F-7564-417E-843E-72E7A30458C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 EBS Report'!$G$47:$I$60</c:f>
              <c:multiLvlStrCache>
                <c:ptCount val="13"/>
                <c:lvl/>
                <c:lvl/>
                <c:lvl>
                  <c:pt idx="0">
                    <c:v>Space heating (gas boilers)</c:v>
                  </c:pt>
                  <c:pt idx="1">
                    <c:v>Space heating (CHP unit)</c:v>
                  </c:pt>
                  <c:pt idx="2">
                    <c:v>Space heating (heat pump)</c:v>
                  </c:pt>
                  <c:pt idx="3">
                    <c:v>Water heating (gas boilers)</c:v>
                  </c:pt>
                  <c:pt idx="4">
                    <c:v>Water heating (CHP unit)</c:v>
                  </c:pt>
                  <c:pt idx="5">
                    <c:v>Water heating (heat pump)</c:v>
                  </c:pt>
                  <c:pt idx="6">
                    <c:v>Lighting</c:v>
                  </c:pt>
                  <c:pt idx="7">
                    <c:v>Ventilation</c:v>
                  </c:pt>
                  <c:pt idx="8">
                    <c:v>Cooling (chiller)</c:v>
                  </c:pt>
                  <c:pt idx="9">
                    <c:v>Motors and drives</c:v>
                  </c:pt>
                  <c:pt idx="10">
                    <c:v>Pool</c:v>
                  </c:pt>
                  <c:pt idx="11">
                    <c:v>Transport Fuel [DERV]</c:v>
                  </c:pt>
                  <c:pt idx="12">
                    <c:v>Other</c:v>
                  </c:pt>
                </c:lvl>
              </c:multiLvlStrCache>
            </c:multiLvlStrRef>
          </c:cat>
          <c:val>
            <c:numRef>
              <c:f>' EBS Report'!$F$46</c:f>
              <c:numCache>
                <c:formatCode>General</c:formatCode>
                <c:ptCount val="1"/>
              </c:numCache>
            </c:numRef>
          </c:val>
          <c:extLst>
            <c:ext xmlns:c16="http://schemas.microsoft.com/office/drawing/2014/chart" uri="{C3380CC4-5D6E-409C-BE32-E72D297353CC}">
              <c16:uniqueId val="{0000001B-A2A9-4641-B77F-6E4AA8D11EAC}"/>
            </c:ext>
          </c:extLst>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75"/>
      <c:rotY val="8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 EBS Report'!$J$62</c:f>
              <c:strCache>
                <c:ptCount val="1"/>
                <c:pt idx="0">
                  <c:v>Consumption [kWhe]</c:v>
                </c:pt>
              </c:strCache>
            </c:strRef>
          </c:tx>
          <c:explosion val="8"/>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E85D-4474-99B4-A44728CA92B0}"/>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E85D-4474-99B4-A44728CA92B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E85D-4474-99B4-A44728CA92B0}"/>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E85D-4474-99B4-A44728CA92B0}"/>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E85D-4474-99B4-A44728CA92B0}"/>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E85D-4474-99B4-A44728CA92B0}"/>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E85D-4474-99B4-A44728CA92B0}"/>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E85D-4474-99B4-A44728CA92B0}"/>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E85D-4474-99B4-A44728CA92B0}"/>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E85D-4474-99B4-A44728CA92B0}"/>
              </c:ext>
            </c:extLst>
          </c:dPt>
          <c:dPt>
            <c:idx val="10"/>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E85D-4474-99B4-A44728CA92B0}"/>
              </c:ext>
            </c:extLst>
          </c:dPt>
          <c:dPt>
            <c:idx val="11"/>
            <c:bubble3D val="0"/>
            <c:spPr>
              <a:solidFill>
                <a:schemeClr val="accent6">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2765-4942-9968-40457F5955DD}"/>
              </c:ext>
            </c:extLst>
          </c:dPt>
          <c:dLbls>
            <c:dLbl>
              <c:idx val="0"/>
              <c:layout>
                <c:manualLayout>
                  <c:x val="1.2178941208507769E-2"/>
                  <c:y val="-0.2114583333333333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85D-4474-99B4-A44728CA92B0}"/>
                </c:ext>
              </c:extLst>
            </c:dLbl>
            <c:dLbl>
              <c:idx val="1"/>
              <c:layout>
                <c:manualLayout>
                  <c:x val="2.5467081515472816E-2"/>
                  <c:y val="2.9356955380577809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85D-4474-99B4-A44728CA92B0}"/>
                </c:ext>
              </c:extLst>
            </c:dLbl>
            <c:dLbl>
              <c:idx val="2"/>
              <c:layout>
                <c:manualLayout>
                  <c:x val="-0.18615957773490244"/>
                  <c:y val="-6.790485564304461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85D-4474-99B4-A44728CA92B0}"/>
                </c:ext>
              </c:extLst>
            </c:dLbl>
            <c:dLbl>
              <c:idx val="3"/>
              <c:layout>
                <c:manualLayout>
                  <c:x val="8.9480338136540993E-2"/>
                  <c:y val="-0.167051509186351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85D-4474-99B4-A44728CA92B0}"/>
                </c:ext>
              </c:extLst>
            </c:dLbl>
            <c:dLbl>
              <c:idx val="4"/>
              <c:layout>
                <c:manualLayout>
                  <c:x val="7.7668966875829262E-2"/>
                  <c:y val="1.963877952755905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E85D-4474-99B4-A44728CA92B0}"/>
                </c:ext>
              </c:extLst>
            </c:dLbl>
            <c:dLbl>
              <c:idx val="5"/>
              <c:layout>
                <c:manualLayout>
                  <c:x val="-1.0836824204921405E-2"/>
                  <c:y val="0"/>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E85D-4474-99B4-A44728CA92B0}"/>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 EBS Report'!$G$63:$I$74</c:f>
              <c:multiLvlStrCache>
                <c:ptCount val="12"/>
                <c:lvl/>
                <c:lvl/>
                <c:lvl>
                  <c:pt idx="0">
                    <c:v>Space heating (gas boilers)</c:v>
                  </c:pt>
                  <c:pt idx="1">
                    <c:v>Space heating (CHP unit)</c:v>
                  </c:pt>
                  <c:pt idx="2">
                    <c:v>Space heating (heat pump)</c:v>
                  </c:pt>
                  <c:pt idx="3">
                    <c:v>Water heating (gas boilers)</c:v>
                  </c:pt>
                  <c:pt idx="4">
                    <c:v>Water heating (CHP unit)</c:v>
                  </c:pt>
                  <c:pt idx="5">
                    <c:v>Water heating (heat pump)</c:v>
                  </c:pt>
                  <c:pt idx="6">
                    <c:v>Lighting</c:v>
                  </c:pt>
                  <c:pt idx="7">
                    <c:v>Ventilation</c:v>
                  </c:pt>
                  <c:pt idx="8">
                    <c:v>Cooling (chiller)</c:v>
                  </c:pt>
                  <c:pt idx="9">
                    <c:v>Motors and drives</c:v>
                  </c:pt>
                  <c:pt idx="10">
                    <c:v>Pool</c:v>
                  </c:pt>
                  <c:pt idx="11">
                    <c:v>Other</c:v>
                  </c:pt>
                </c:lvl>
              </c:multiLvlStrCache>
            </c:multiLvlStrRef>
          </c:cat>
          <c:val>
            <c:numRef>
              <c:f>' EBS Report'!$J$63:$J$74</c:f>
              <c:numCache>
                <c:formatCode>#,##0</c:formatCode>
                <c:ptCount val="12"/>
                <c:pt idx="0">
                  <c:v>20000</c:v>
                </c:pt>
                <c:pt idx="1">
                  <c:v>20000</c:v>
                </c:pt>
                <c:pt idx="2">
                  <c:v>250000</c:v>
                </c:pt>
                <c:pt idx="3">
                  <c:v>20000</c:v>
                </c:pt>
                <c:pt idx="4">
                  <c:v>20000</c:v>
                </c:pt>
                <c:pt idx="5">
                  <c:v>200000</c:v>
                </c:pt>
                <c:pt idx="6">
                  <c:v>300000</c:v>
                </c:pt>
                <c:pt idx="7">
                  <c:v>450000</c:v>
                </c:pt>
                <c:pt idx="8">
                  <c:v>320000</c:v>
                </c:pt>
                <c:pt idx="9">
                  <c:v>200000</c:v>
                </c:pt>
                <c:pt idx="10">
                  <c:v>150000</c:v>
                </c:pt>
                <c:pt idx="11">
                  <c:v>157200</c:v>
                </c:pt>
              </c:numCache>
            </c:numRef>
          </c:val>
          <c:extLst>
            <c:ext xmlns:c16="http://schemas.microsoft.com/office/drawing/2014/chart" uri="{C3380CC4-5D6E-409C-BE32-E72D297353CC}">
              <c16:uniqueId val="{00000016-E85D-4474-99B4-A44728CA92B0}"/>
            </c:ext>
          </c:extLst>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75"/>
      <c:rotY val="34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 EBS Report'!$J$78</c:f>
              <c:strCache>
                <c:ptCount val="1"/>
                <c:pt idx="0">
                  <c:v>Consumption [kWht]</c:v>
                </c:pt>
              </c:strCache>
            </c:strRef>
          </c:tx>
          <c:explosion val="8"/>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42F-4D9E-AC99-43D0EC924B4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42F-4D9E-AC99-43D0EC924B44}"/>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42F-4D9E-AC99-43D0EC924B44}"/>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842F-4D9E-AC99-43D0EC924B44}"/>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842F-4D9E-AC99-43D0EC924B44}"/>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842F-4D9E-AC99-43D0EC924B44}"/>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842F-4D9E-AC99-43D0EC924B44}"/>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842F-4D9E-AC99-43D0EC924B44}"/>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842F-4D9E-AC99-43D0EC924B44}"/>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842F-4D9E-AC99-43D0EC924B44}"/>
              </c:ext>
            </c:extLst>
          </c:dPt>
          <c:dPt>
            <c:idx val="10"/>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842F-4D9E-AC99-43D0EC924B44}"/>
              </c:ext>
            </c:extLst>
          </c:dPt>
          <c:dPt>
            <c:idx val="11"/>
            <c:bubble3D val="0"/>
            <c:spPr>
              <a:solidFill>
                <a:schemeClr val="accent6">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5E8C-47C8-9BA7-CE43B5101458}"/>
              </c:ext>
            </c:extLst>
          </c:dPt>
          <c:dPt>
            <c:idx val="12"/>
            <c:bubble3D val="0"/>
            <c:spPr>
              <a:solidFill>
                <a:schemeClr val="accent1">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9-5E8C-47C8-9BA7-CE43B5101458}"/>
              </c:ext>
            </c:extLst>
          </c:dPt>
          <c:dPt>
            <c:idx val="13"/>
            <c:bubble3D val="0"/>
            <c:spPr>
              <a:solidFill>
                <a:schemeClr val="accent2">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B-5E8C-47C8-9BA7-CE43B5101458}"/>
              </c:ext>
            </c:extLst>
          </c:dPt>
          <c:dLbls>
            <c:dLbl>
              <c:idx val="1"/>
              <c:layout>
                <c:manualLayout>
                  <c:x val="6.7986534795733316E-3"/>
                  <c:y val="1.111111111111111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42F-4D9E-AC99-43D0EC924B4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 EBS Report'!$G$79:$I$92</c:f>
              <c:multiLvlStrCache>
                <c:ptCount val="7"/>
                <c:lvl/>
                <c:lvl/>
                <c:lvl>
                  <c:pt idx="0">
                    <c:v>Space heating (gas boilers)</c:v>
                  </c:pt>
                  <c:pt idx="1">
                    <c:v>Space heating (CHP unit)</c:v>
                  </c:pt>
                  <c:pt idx="2">
                    <c:v>Space heating (heat pump)</c:v>
                  </c:pt>
                  <c:pt idx="3">
                    <c:v>Water heating (gas boilers)</c:v>
                  </c:pt>
                  <c:pt idx="4">
                    <c:v>Water heating (CHP unit)</c:v>
                  </c:pt>
                  <c:pt idx="5">
                    <c:v>Water heating (heat pump)</c:v>
                  </c:pt>
                  <c:pt idx="6">
                    <c:v>Pool</c:v>
                  </c:pt>
                </c:lvl>
              </c:multiLvlStrCache>
            </c:multiLvlStrRef>
          </c:cat>
          <c:val>
            <c:numRef>
              <c:f>' EBS Report'!$J$79:$J$92</c:f>
              <c:numCache>
                <c:formatCode>#,##0</c:formatCode>
                <c:ptCount val="14"/>
                <c:pt idx="0">
                  <c:v>920000</c:v>
                </c:pt>
                <c:pt idx="1">
                  <c:v>441600.00000000006</c:v>
                </c:pt>
                <c:pt idx="2">
                  <c:v>1425000</c:v>
                </c:pt>
                <c:pt idx="3">
                  <c:v>432400</c:v>
                </c:pt>
                <c:pt idx="4">
                  <c:v>165600</c:v>
                </c:pt>
                <c:pt idx="5">
                  <c:v>62000</c:v>
                </c:pt>
                <c:pt idx="6">
                  <c:v>460000</c:v>
                </c:pt>
              </c:numCache>
            </c:numRef>
          </c:val>
          <c:extLst>
            <c:ext xmlns:c16="http://schemas.microsoft.com/office/drawing/2014/chart" uri="{C3380CC4-5D6E-409C-BE32-E72D297353CC}">
              <c16:uniqueId val="{00000016-842F-4D9E-AC99-43D0EC924B44}"/>
            </c:ext>
          </c:extLst>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75"/>
      <c:rotY val="2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 EBS Report'!$L$96</c:f>
              <c:strCache>
                <c:ptCount val="1"/>
                <c:pt idx="0">
                  <c:v>Total Energy [kWh]</c:v>
                </c:pt>
              </c:strCache>
            </c:strRef>
          </c:tx>
          <c:explosion val="8"/>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7A5D-4C35-B787-FC96FD37AEA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7A5D-4C35-B787-FC96FD37AEA7}"/>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7A5D-4C35-B787-FC96FD37AEA7}"/>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7A5D-4C35-B787-FC96FD37AEA7}"/>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7A5D-4C35-B787-FC96FD37AEA7}"/>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7A5D-4C35-B787-FC96FD37AEA7}"/>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7A5D-4C35-B787-FC96FD37AEA7}"/>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7A5D-4C35-B787-FC96FD37AEA7}"/>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7A5D-4C35-B787-FC96FD37AEA7}"/>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7A5D-4C35-B787-FC96FD37AEA7}"/>
              </c:ext>
            </c:extLst>
          </c:dPt>
          <c:dPt>
            <c:idx val="10"/>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7A5D-4C35-B787-FC96FD37AEA7}"/>
              </c:ext>
            </c:extLst>
          </c:dPt>
          <c:dPt>
            <c:idx val="11"/>
            <c:bubble3D val="0"/>
            <c:spPr>
              <a:solidFill>
                <a:schemeClr val="accent6">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7A5D-4C35-B787-FC96FD37AEA7}"/>
              </c:ext>
            </c:extLst>
          </c:dPt>
          <c:dPt>
            <c:idx val="12"/>
            <c:bubble3D val="0"/>
            <c:spPr>
              <a:solidFill>
                <a:schemeClr val="accent1">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9-7A5D-4C35-B787-FC96FD37AEA7}"/>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 EBS Report'!$G$97:$I$110</c:f>
              <c:multiLvlStrCache>
                <c:ptCount val="7"/>
                <c:lvl/>
                <c:lvl/>
                <c:lvl>
                  <c:pt idx="0">
                    <c:v>Space Heating</c:v>
                  </c:pt>
                  <c:pt idx="1">
                    <c:v>Water Heating</c:v>
                  </c:pt>
                  <c:pt idx="2">
                    <c:v>Pool</c:v>
                  </c:pt>
                  <c:pt idx="3">
                    <c:v>Cooling [chillers]</c:v>
                  </c:pt>
                  <c:pt idx="4">
                    <c:v>Lighting</c:v>
                  </c:pt>
                  <c:pt idx="5">
                    <c:v>Ventilation</c:v>
                  </c:pt>
                  <c:pt idx="6">
                    <c:v>Transport Fuel [DERV]</c:v>
                  </c:pt>
                </c:lvl>
              </c:multiLvlStrCache>
            </c:multiLvlStrRef>
          </c:cat>
          <c:val>
            <c:numRef>
              <c:f>' EBS Report'!$L$97:$L$109</c:f>
              <c:numCache>
                <c:formatCode>_-* #,##0_-;\-* #,##0_-;_-* "-"??_-;_-@_-</c:formatCode>
                <c:ptCount val="13"/>
                <c:pt idx="0">
                  <c:v>2133002.2075055186</c:v>
                </c:pt>
                <c:pt idx="1">
                  <c:v>1001125.8278145695</c:v>
                </c:pt>
                <c:pt idx="2">
                  <c:v>760000</c:v>
                </c:pt>
                <c:pt idx="3">
                  <c:v>320000</c:v>
                </c:pt>
                <c:pt idx="4">
                  <c:v>300000</c:v>
                </c:pt>
                <c:pt idx="5">
                  <c:v>450000</c:v>
                </c:pt>
                <c:pt idx="6">
                  <c:v>720000</c:v>
                </c:pt>
              </c:numCache>
            </c:numRef>
          </c:val>
          <c:extLst>
            <c:ext xmlns:c16="http://schemas.microsoft.com/office/drawing/2014/chart" uri="{C3380CC4-5D6E-409C-BE32-E72D297353CC}">
              <c16:uniqueId val="{0000001C-7A5D-4C35-B787-FC96FD37AEA7}"/>
            </c:ext>
          </c:extLst>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0</xdr:colOff>
      <xdr:row>14</xdr:row>
      <xdr:rowOff>190499</xdr:rowOff>
    </xdr:from>
    <xdr:to>
      <xdr:col>13</xdr:col>
      <xdr:colOff>9525</xdr:colOff>
      <xdr:row>29</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0</xdr:rowOff>
    </xdr:from>
    <xdr:to>
      <xdr:col>6</xdr:col>
      <xdr:colOff>0</xdr:colOff>
      <xdr:row>29</xdr:row>
      <xdr:rowOff>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30</xdr:row>
      <xdr:rowOff>0</xdr:rowOff>
    </xdr:from>
    <xdr:to>
      <xdr:col>6</xdr:col>
      <xdr:colOff>0</xdr:colOff>
      <xdr:row>45</xdr:row>
      <xdr:rowOff>0</xdr:rowOff>
    </xdr:to>
    <xdr:graphicFrame macro="">
      <xdr:nvGraphicFramePr>
        <xdr:cNvPr id="12"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11205</xdr:colOff>
      <xdr:row>30</xdr:row>
      <xdr:rowOff>0</xdr:rowOff>
    </xdr:from>
    <xdr:to>
      <xdr:col>12</xdr:col>
      <xdr:colOff>896470</xdr:colOff>
      <xdr:row>45</xdr:row>
      <xdr:rowOff>0</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46</xdr:row>
      <xdr:rowOff>0</xdr:rowOff>
    </xdr:from>
    <xdr:to>
      <xdr:col>6</xdr:col>
      <xdr:colOff>0</xdr:colOff>
      <xdr:row>61</xdr:row>
      <xdr:rowOff>0</xdr:rowOff>
    </xdr:to>
    <xdr:graphicFrame macro="">
      <xdr:nvGraphicFramePr>
        <xdr:cNvPr id="11"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62</xdr:row>
      <xdr:rowOff>0</xdr:rowOff>
    </xdr:from>
    <xdr:to>
      <xdr:col>6</xdr:col>
      <xdr:colOff>0</xdr:colOff>
      <xdr:row>77</xdr:row>
      <xdr:rowOff>0</xdr:rowOff>
    </xdr:to>
    <xdr:graphicFrame macro="">
      <xdr:nvGraphicFramePr>
        <xdr:cNvPr id="13"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78</xdr:row>
      <xdr:rowOff>0</xdr:rowOff>
    </xdr:from>
    <xdr:to>
      <xdr:col>6</xdr:col>
      <xdr:colOff>0</xdr:colOff>
      <xdr:row>93</xdr:row>
      <xdr:rowOff>0</xdr:rowOff>
    </xdr:to>
    <xdr:graphicFrame macro="">
      <xdr:nvGraphicFramePr>
        <xdr:cNvPr id="14"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96</xdr:row>
      <xdr:rowOff>0</xdr:rowOff>
    </xdr:from>
    <xdr:to>
      <xdr:col>6</xdr:col>
      <xdr:colOff>0</xdr:colOff>
      <xdr:row>111</xdr:row>
      <xdr:rowOff>0</xdr:rowOff>
    </xdr:to>
    <xdr:graphicFrame macro="">
      <xdr:nvGraphicFramePr>
        <xdr:cNvPr id="15" name="Chart 9">
          <a:extLst>
            <a:ext uri="{FF2B5EF4-FFF2-40B4-BE49-F238E27FC236}">
              <a16:creationId xmlns:a16="http://schemas.microsoft.com/office/drawing/2014/main" id="{DC3E9F42-9DEF-4CC9-8A8A-414DC28D3C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20(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2)"/>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DEABB-3412-404F-ADBD-9C0402FF6A95}">
  <sheetPr>
    <tabColor rgb="FF0070C0"/>
  </sheetPr>
  <dimension ref="A1:C14"/>
  <sheetViews>
    <sheetView tabSelected="1" workbookViewId="0">
      <selection activeCell="D3" sqref="D3"/>
    </sheetView>
  </sheetViews>
  <sheetFormatPr defaultRowHeight="14.45"/>
  <cols>
    <col min="1" max="1" width="12" customWidth="1"/>
    <col min="2" max="2" width="48.85546875" customWidth="1"/>
    <col min="3" max="3" width="16" customWidth="1"/>
  </cols>
  <sheetData>
    <row r="1" spans="1:3">
      <c r="A1" s="64" t="s">
        <v>0</v>
      </c>
      <c r="B1" s="65" t="s">
        <v>1</v>
      </c>
      <c r="C1" s="65" t="s">
        <v>2</v>
      </c>
    </row>
    <row r="2" spans="1:3">
      <c r="A2" s="60">
        <v>1</v>
      </c>
      <c r="B2" s="85" t="s">
        <v>3</v>
      </c>
      <c r="C2" s="91">
        <v>44798</v>
      </c>
    </row>
    <row r="3" spans="1:3">
      <c r="A3" s="60">
        <v>2</v>
      </c>
      <c r="B3" s="85" t="s">
        <v>4</v>
      </c>
      <c r="C3" s="91">
        <v>44817</v>
      </c>
    </row>
    <row r="4" spans="1:3">
      <c r="A4" s="60"/>
      <c r="B4" s="85"/>
      <c r="C4" s="61"/>
    </row>
    <row r="5" spans="1:3">
      <c r="A5" s="60"/>
      <c r="B5" s="85"/>
      <c r="C5" s="61"/>
    </row>
    <row r="6" spans="1:3">
      <c r="A6" s="60"/>
      <c r="B6" s="85"/>
      <c r="C6" s="61"/>
    </row>
    <row r="7" spans="1:3">
      <c r="A7" s="60"/>
      <c r="B7" s="85"/>
      <c r="C7" s="61"/>
    </row>
    <row r="8" spans="1:3">
      <c r="A8" s="60"/>
      <c r="B8" s="85"/>
      <c r="C8" s="61"/>
    </row>
    <row r="9" spans="1:3">
      <c r="A9" s="60"/>
      <c r="B9" s="85"/>
      <c r="C9" s="61"/>
    </row>
    <row r="10" spans="1:3">
      <c r="A10" s="60"/>
      <c r="B10" s="85"/>
      <c r="C10" s="61"/>
    </row>
    <row r="11" spans="1:3">
      <c r="A11" s="60"/>
      <c r="B11" s="85"/>
      <c r="C11" s="61"/>
    </row>
    <row r="12" spans="1:3">
      <c r="A12" s="60"/>
      <c r="B12" s="85"/>
      <c r="C12" s="61"/>
    </row>
    <row r="13" spans="1:3">
      <c r="A13" s="60"/>
      <c r="B13" s="85"/>
      <c r="C13" s="61"/>
    </row>
    <row r="14" spans="1:3">
      <c r="A14" s="60"/>
      <c r="B14" s="85"/>
      <c r="C14" s="61"/>
    </row>
  </sheetData>
  <sheetProtection algorithmName="SHA-512" hashValue="z9g0VreVoK92uG3wYpx1N5JSqAR0IRsLxo1D/dbMaHZfO1MnHoTe4Z403ai2hsYNxn9Nt4bnQWZ2bztSWog/fA==" saltValue="QCSACtm5+8xiONB9qnMUz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5C751-5811-4DDB-8893-E0B2F7645E58}">
  <sheetPr>
    <tabColor theme="4" tint="0.79998168889431442"/>
  </sheetPr>
  <dimension ref="A1:I18"/>
  <sheetViews>
    <sheetView topLeftCell="A7" zoomScale="120" zoomScaleNormal="120" workbookViewId="0">
      <selection activeCell="A13" sqref="A13"/>
    </sheetView>
  </sheetViews>
  <sheetFormatPr defaultRowHeight="14.45"/>
  <cols>
    <col min="1" max="1" width="8.140625" customWidth="1"/>
    <col min="2" max="2" width="100.5703125" customWidth="1"/>
  </cols>
  <sheetData>
    <row r="1" spans="1:9">
      <c r="A1" s="96" t="s">
        <v>5</v>
      </c>
      <c r="B1" s="96"/>
    </row>
    <row r="2" spans="1:9" s="77" customFormat="1" ht="106.5" customHeight="1">
      <c r="A2" s="97" t="s">
        <v>6</v>
      </c>
      <c r="B2" s="97"/>
    </row>
    <row r="3" spans="1:9">
      <c r="A3" s="79" t="s">
        <v>7</v>
      </c>
      <c r="B3" s="79" t="s">
        <v>8</v>
      </c>
    </row>
    <row r="4" spans="1:9" ht="109.5" customHeight="1">
      <c r="A4" s="55">
        <v>1</v>
      </c>
      <c r="B4" s="86" t="s">
        <v>9</v>
      </c>
    </row>
    <row r="5" spans="1:9" ht="43.15">
      <c r="A5" s="55">
        <v>2</v>
      </c>
      <c r="B5" s="80" t="s">
        <v>10</v>
      </c>
      <c r="G5" s="52"/>
    </row>
    <row r="6" spans="1:9" ht="61.5" customHeight="1">
      <c r="A6" s="55">
        <v>3</v>
      </c>
      <c r="B6" s="80" t="s">
        <v>11</v>
      </c>
      <c r="G6" s="52"/>
      <c r="H6" s="84"/>
    </row>
    <row r="7" spans="1:9" ht="43.15">
      <c r="A7" s="55">
        <v>4</v>
      </c>
      <c r="B7" s="80" t="s">
        <v>12</v>
      </c>
    </row>
    <row r="8" spans="1:9" ht="72">
      <c r="A8" s="55">
        <v>5</v>
      </c>
      <c r="B8" s="80" t="s">
        <v>13</v>
      </c>
    </row>
    <row r="9" spans="1:9" ht="58.5" customHeight="1">
      <c r="A9" s="55">
        <v>6</v>
      </c>
      <c r="B9" s="80" t="s">
        <v>14</v>
      </c>
    </row>
    <row r="10" spans="1:9" ht="30.75">
      <c r="A10" s="55">
        <v>7</v>
      </c>
      <c r="B10" s="80" t="s">
        <v>15</v>
      </c>
    </row>
    <row r="12" spans="1:9">
      <c r="A12" s="79" t="s">
        <v>7</v>
      </c>
      <c r="B12" s="79" t="s">
        <v>16</v>
      </c>
    </row>
    <row r="13" spans="1:9" ht="57.6">
      <c r="A13" s="87">
        <v>1</v>
      </c>
      <c r="B13" s="88" t="s">
        <v>17</v>
      </c>
    </row>
    <row r="14" spans="1:9" ht="28.9">
      <c r="A14" s="87">
        <v>2</v>
      </c>
      <c r="B14" s="88" t="s">
        <v>18</v>
      </c>
      <c r="H14" s="82"/>
      <c r="I14" s="81"/>
    </row>
    <row r="15" spans="1:9">
      <c r="A15" s="87">
        <v>3</v>
      </c>
      <c r="B15" s="87" t="s">
        <v>19</v>
      </c>
    </row>
    <row r="16" spans="1:9">
      <c r="A16" s="87">
        <v>4</v>
      </c>
      <c r="B16" s="87" t="s">
        <v>20</v>
      </c>
    </row>
    <row r="17" spans="1:9">
      <c r="A17" s="87"/>
      <c r="B17" s="87"/>
    </row>
    <row r="18" spans="1:9">
      <c r="H18" s="83"/>
      <c r="I18" s="83"/>
    </row>
  </sheetData>
  <mergeCells count="2">
    <mergeCell ref="A1:B1"/>
    <mergeCell ref="A2:B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AC2FA-1B39-47D1-B9BF-DC4E79AAAA45}">
  <sheetPr>
    <tabColor rgb="FF0070C0"/>
    <pageSetUpPr autoPageBreaks="0"/>
  </sheetPr>
  <dimension ref="A1:AD42"/>
  <sheetViews>
    <sheetView topLeftCell="B1" zoomScale="85" zoomScaleNormal="85" workbookViewId="0">
      <selection activeCell="F44" sqref="F44"/>
    </sheetView>
  </sheetViews>
  <sheetFormatPr defaultRowHeight="14.45"/>
  <cols>
    <col min="1" max="1" width="3" style="1" bestFit="1" customWidth="1"/>
    <col min="2" max="2" width="35.7109375" customWidth="1"/>
    <col min="3" max="3" width="14.28515625" style="1" customWidth="1"/>
    <col min="4" max="4" width="48.140625" bestFit="1" customWidth="1"/>
    <col min="5" max="6" width="14.28515625" customWidth="1"/>
    <col min="7" max="7" width="18.85546875" customWidth="1"/>
    <col min="8" max="29" width="14.28515625" customWidth="1"/>
    <col min="30" max="30" width="11.28515625" bestFit="1" customWidth="1"/>
  </cols>
  <sheetData>
    <row r="1" spans="1:30" ht="26.25" customHeight="1">
      <c r="A1" s="99" t="s">
        <v>21</v>
      </c>
      <c r="B1" s="100"/>
      <c r="C1" s="101"/>
      <c r="D1" s="89"/>
      <c r="E1" s="10" t="s">
        <v>22</v>
      </c>
      <c r="F1" s="10" t="s">
        <v>23</v>
      </c>
      <c r="G1" s="10" t="s">
        <v>24</v>
      </c>
      <c r="H1" s="10" t="s">
        <v>25</v>
      </c>
      <c r="I1" s="10" t="s">
        <v>26</v>
      </c>
      <c r="J1" s="10" t="s">
        <v>27</v>
      </c>
      <c r="K1" s="10" t="s">
        <v>28</v>
      </c>
      <c r="L1" s="10" t="s">
        <v>29</v>
      </c>
      <c r="M1" s="10" t="s">
        <v>30</v>
      </c>
      <c r="N1" s="10" t="s">
        <v>31</v>
      </c>
      <c r="O1" s="10" t="s">
        <v>32</v>
      </c>
      <c r="P1" s="10" t="s">
        <v>33</v>
      </c>
      <c r="Q1" s="10" t="s">
        <v>34</v>
      </c>
      <c r="R1" s="10" t="s">
        <v>22</v>
      </c>
      <c r="S1" s="10" t="s">
        <v>23</v>
      </c>
      <c r="T1" s="10" t="s">
        <v>24</v>
      </c>
      <c r="U1" s="10" t="s">
        <v>25</v>
      </c>
      <c r="V1" s="10" t="s">
        <v>26</v>
      </c>
      <c r="W1" s="10" t="s">
        <v>27</v>
      </c>
      <c r="X1" s="10" t="s">
        <v>28</v>
      </c>
      <c r="Y1" s="10" t="s">
        <v>29</v>
      </c>
      <c r="Z1" s="10" t="s">
        <v>30</v>
      </c>
      <c r="AA1" s="10" t="s">
        <v>31</v>
      </c>
      <c r="AB1" s="10" t="s">
        <v>32</v>
      </c>
      <c r="AC1" s="10" t="s">
        <v>33</v>
      </c>
      <c r="AD1" s="10" t="s">
        <v>35</v>
      </c>
    </row>
    <row r="2" spans="1:30">
      <c r="A2" s="3"/>
      <c r="B2" s="9" t="s">
        <v>36</v>
      </c>
      <c r="C2" s="9" t="s">
        <v>37</v>
      </c>
      <c r="D2" s="9" t="s">
        <v>38</v>
      </c>
      <c r="E2" s="9" t="s">
        <v>39</v>
      </c>
      <c r="F2" s="9" t="s">
        <v>39</v>
      </c>
      <c r="G2" s="9" t="s">
        <v>39</v>
      </c>
      <c r="H2" s="9" t="s">
        <v>39</v>
      </c>
      <c r="I2" s="9" t="s">
        <v>39</v>
      </c>
      <c r="J2" s="9" t="s">
        <v>39</v>
      </c>
      <c r="K2" s="9" t="s">
        <v>39</v>
      </c>
      <c r="L2" s="9" t="s">
        <v>39</v>
      </c>
      <c r="M2" s="9" t="s">
        <v>39</v>
      </c>
      <c r="N2" s="9" t="s">
        <v>39</v>
      </c>
      <c r="O2" s="9" t="s">
        <v>39</v>
      </c>
      <c r="P2" s="9" t="s">
        <v>39</v>
      </c>
      <c r="Q2" s="9" t="s">
        <v>39</v>
      </c>
      <c r="R2" s="9" t="s">
        <v>40</v>
      </c>
      <c r="S2" s="9" t="s">
        <v>40</v>
      </c>
      <c r="T2" s="9" t="s">
        <v>40</v>
      </c>
      <c r="U2" s="9" t="s">
        <v>40</v>
      </c>
      <c r="V2" s="9" t="s">
        <v>40</v>
      </c>
      <c r="W2" s="9" t="s">
        <v>40</v>
      </c>
      <c r="X2" s="9" t="s">
        <v>40</v>
      </c>
      <c r="Y2" s="9" t="s">
        <v>40</v>
      </c>
      <c r="Z2" s="9" t="s">
        <v>40</v>
      </c>
      <c r="AA2" s="9" t="s">
        <v>40</v>
      </c>
      <c r="AB2" s="9" t="s">
        <v>40</v>
      </c>
      <c r="AC2" s="9" t="s">
        <v>40</v>
      </c>
      <c r="AD2" s="9" t="s">
        <v>40</v>
      </c>
    </row>
    <row r="3" spans="1:30">
      <c r="A3" s="9">
        <v>1</v>
      </c>
      <c r="B3" s="55" t="s">
        <v>41</v>
      </c>
      <c r="C3" s="56">
        <f>'Factors &amp; Assumptions'!B3</f>
        <v>0.15</v>
      </c>
      <c r="D3" s="56" t="s">
        <v>42</v>
      </c>
      <c r="E3" s="57">
        <v>100000</v>
      </c>
      <c r="F3" s="57">
        <v>100000</v>
      </c>
      <c r="G3" s="57">
        <v>100000</v>
      </c>
      <c r="H3" s="57">
        <v>100000</v>
      </c>
      <c r="I3" s="57">
        <v>100000</v>
      </c>
      <c r="J3" s="57">
        <v>100000</v>
      </c>
      <c r="K3" s="57">
        <v>100000</v>
      </c>
      <c r="L3" s="57">
        <v>100000</v>
      </c>
      <c r="M3" s="57">
        <v>100000</v>
      </c>
      <c r="N3" s="57">
        <v>100000</v>
      </c>
      <c r="O3" s="57">
        <v>100000</v>
      </c>
      <c r="P3" s="57">
        <v>100000</v>
      </c>
      <c r="Q3" s="7">
        <f>SUM(E3:P3)</f>
        <v>1200000</v>
      </c>
      <c r="R3" s="7">
        <f>E3*$C3</f>
        <v>15000</v>
      </c>
      <c r="S3" s="7">
        <f t="shared" ref="S3:AC3" si="0">F3*$C3</f>
        <v>15000</v>
      </c>
      <c r="T3" s="7">
        <f t="shared" si="0"/>
        <v>15000</v>
      </c>
      <c r="U3" s="7">
        <f t="shared" si="0"/>
        <v>15000</v>
      </c>
      <c r="V3" s="7">
        <f t="shared" si="0"/>
        <v>15000</v>
      </c>
      <c r="W3" s="7">
        <f t="shared" si="0"/>
        <v>15000</v>
      </c>
      <c r="X3" s="7">
        <f t="shared" si="0"/>
        <v>15000</v>
      </c>
      <c r="Y3" s="7">
        <f t="shared" si="0"/>
        <v>15000</v>
      </c>
      <c r="Z3" s="7">
        <f t="shared" si="0"/>
        <v>15000</v>
      </c>
      <c r="AA3" s="7">
        <f t="shared" si="0"/>
        <v>15000</v>
      </c>
      <c r="AB3" s="7">
        <f t="shared" si="0"/>
        <v>15000</v>
      </c>
      <c r="AC3" s="7">
        <f t="shared" si="0"/>
        <v>15000</v>
      </c>
      <c r="AD3" s="6">
        <f>SUM(R3:AC3)</f>
        <v>180000</v>
      </c>
    </row>
    <row r="4" spans="1:30">
      <c r="A4" s="9">
        <v>2</v>
      </c>
      <c r="B4" s="55" t="s">
        <v>43</v>
      </c>
      <c r="C4" s="56">
        <f>'Factors &amp; Assumptions'!B4</f>
        <v>0.05</v>
      </c>
      <c r="D4" s="56" t="s">
        <v>42</v>
      </c>
      <c r="E4" s="57">
        <v>200000</v>
      </c>
      <c r="F4" s="57">
        <v>200000</v>
      </c>
      <c r="G4" s="57">
        <v>200000</v>
      </c>
      <c r="H4" s="57">
        <v>200000</v>
      </c>
      <c r="I4" s="57">
        <v>100000</v>
      </c>
      <c r="J4" s="57">
        <v>100000</v>
      </c>
      <c r="K4" s="57">
        <v>100000</v>
      </c>
      <c r="L4" s="57">
        <v>100000</v>
      </c>
      <c r="M4" s="57">
        <v>150000</v>
      </c>
      <c r="N4" s="57">
        <v>200000</v>
      </c>
      <c r="O4" s="57">
        <v>200000</v>
      </c>
      <c r="P4" s="57">
        <v>200000</v>
      </c>
      <c r="Q4" s="53">
        <f t="shared" ref="Q4:Q7" si="1">SUM(E4:P4)</f>
        <v>1950000</v>
      </c>
      <c r="R4" s="7">
        <f>E4*$C4</f>
        <v>10000</v>
      </c>
      <c r="S4" s="7">
        <f t="shared" ref="S4:S12" si="2">F4*$C4</f>
        <v>10000</v>
      </c>
      <c r="T4" s="7">
        <f t="shared" ref="T4:T12" si="3">G4*$C4</f>
        <v>10000</v>
      </c>
      <c r="U4" s="7">
        <f t="shared" ref="U4:U12" si="4">H4*$C4</f>
        <v>10000</v>
      </c>
      <c r="V4" s="7">
        <f t="shared" ref="V4:V12" si="5">I4*$C4</f>
        <v>5000</v>
      </c>
      <c r="W4" s="7">
        <f t="shared" ref="W4:W12" si="6">J4*$C4</f>
        <v>5000</v>
      </c>
      <c r="X4" s="7">
        <f t="shared" ref="X4:X12" si="7">K4*$C4</f>
        <v>5000</v>
      </c>
      <c r="Y4" s="7">
        <f t="shared" ref="Y4:Y12" si="8">L4*$C4</f>
        <v>5000</v>
      </c>
      <c r="Z4" s="7">
        <f t="shared" ref="Z4:Z12" si="9">M4*$C4</f>
        <v>7500</v>
      </c>
      <c r="AA4" s="7">
        <f t="shared" ref="AA4:AA12" si="10">N4*$C4</f>
        <v>10000</v>
      </c>
      <c r="AB4" s="7">
        <f t="shared" ref="AB4:AB12" si="11">O4*$C4</f>
        <v>10000</v>
      </c>
      <c r="AC4" s="7">
        <f t="shared" ref="AC4:AC12" si="12">P4*$C4</f>
        <v>10000</v>
      </c>
      <c r="AD4" s="6">
        <f t="shared" ref="AD4:AD12" si="13">SUM(R4:AC4)</f>
        <v>97500</v>
      </c>
    </row>
    <row r="5" spans="1:30">
      <c r="A5" s="9">
        <v>3</v>
      </c>
      <c r="B5" s="55" t="s">
        <v>44</v>
      </c>
      <c r="C5" s="56">
        <v>0.05</v>
      </c>
      <c r="D5" s="56" t="s">
        <v>42</v>
      </c>
      <c r="E5" s="57">
        <v>150000</v>
      </c>
      <c r="F5" s="57">
        <v>150000</v>
      </c>
      <c r="G5" s="57">
        <v>150000</v>
      </c>
      <c r="H5" s="57">
        <v>150000</v>
      </c>
      <c r="I5" s="57">
        <v>150000</v>
      </c>
      <c r="J5" s="57">
        <v>150000</v>
      </c>
      <c r="K5" s="57">
        <v>150000</v>
      </c>
      <c r="L5" s="57">
        <v>150000</v>
      </c>
      <c r="M5" s="57">
        <v>150000</v>
      </c>
      <c r="N5" s="57">
        <v>150000</v>
      </c>
      <c r="O5" s="57">
        <v>150000</v>
      </c>
      <c r="P5" s="57">
        <v>150000</v>
      </c>
      <c r="Q5" s="7">
        <f>SUM(E5:P5)</f>
        <v>1800000</v>
      </c>
      <c r="R5" s="7">
        <f>E5*$C5</f>
        <v>7500</v>
      </c>
      <c r="S5" s="7">
        <f t="shared" si="2"/>
        <v>7500</v>
      </c>
      <c r="T5" s="7">
        <f t="shared" si="3"/>
        <v>7500</v>
      </c>
      <c r="U5" s="7">
        <f t="shared" si="4"/>
        <v>7500</v>
      </c>
      <c r="V5" s="7">
        <f t="shared" si="5"/>
        <v>7500</v>
      </c>
      <c r="W5" s="7">
        <f t="shared" si="6"/>
        <v>7500</v>
      </c>
      <c r="X5" s="7">
        <f t="shared" si="7"/>
        <v>7500</v>
      </c>
      <c r="Y5" s="7">
        <f t="shared" si="8"/>
        <v>7500</v>
      </c>
      <c r="Z5" s="7">
        <f t="shared" si="9"/>
        <v>7500</v>
      </c>
      <c r="AA5" s="7">
        <f t="shared" si="10"/>
        <v>7500</v>
      </c>
      <c r="AB5" s="7">
        <f t="shared" si="11"/>
        <v>7500</v>
      </c>
      <c r="AC5" s="7">
        <f t="shared" si="12"/>
        <v>7500</v>
      </c>
      <c r="AD5" s="6">
        <f t="shared" si="13"/>
        <v>90000</v>
      </c>
    </row>
    <row r="6" spans="1:30">
      <c r="A6" s="9">
        <v>4</v>
      </c>
      <c r="B6" s="55" t="s">
        <v>45</v>
      </c>
      <c r="C6" s="56">
        <v>0</v>
      </c>
      <c r="D6" s="56" t="s">
        <v>46</v>
      </c>
      <c r="E6" s="57">
        <v>10000</v>
      </c>
      <c r="F6" s="57">
        <v>15000</v>
      </c>
      <c r="G6" s="57">
        <v>20000</v>
      </c>
      <c r="H6" s="57">
        <v>25000</v>
      </c>
      <c r="I6" s="57">
        <v>30000</v>
      </c>
      <c r="J6" s="57">
        <v>35000</v>
      </c>
      <c r="K6" s="57">
        <v>35000</v>
      </c>
      <c r="L6" s="57">
        <v>30000</v>
      </c>
      <c r="M6" s="57">
        <v>25000</v>
      </c>
      <c r="N6" s="57">
        <v>20000</v>
      </c>
      <c r="O6" s="57">
        <v>15000</v>
      </c>
      <c r="P6" s="57">
        <v>10000</v>
      </c>
      <c r="Q6" s="7">
        <f t="shared" si="1"/>
        <v>270000</v>
      </c>
      <c r="R6" s="7">
        <f t="shared" ref="R6:R12" si="14">E6*$C6</f>
        <v>0</v>
      </c>
      <c r="S6" s="7">
        <f t="shared" si="2"/>
        <v>0</v>
      </c>
      <c r="T6" s="7">
        <f t="shared" si="3"/>
        <v>0</v>
      </c>
      <c r="U6" s="7">
        <f t="shared" si="4"/>
        <v>0</v>
      </c>
      <c r="V6" s="7">
        <f t="shared" si="5"/>
        <v>0</v>
      </c>
      <c r="W6" s="7">
        <f t="shared" si="6"/>
        <v>0</v>
      </c>
      <c r="X6" s="7">
        <f t="shared" si="7"/>
        <v>0</v>
      </c>
      <c r="Y6" s="7">
        <f t="shared" si="8"/>
        <v>0</v>
      </c>
      <c r="Z6" s="7">
        <f t="shared" si="9"/>
        <v>0</v>
      </c>
      <c r="AA6" s="7">
        <f t="shared" si="10"/>
        <v>0</v>
      </c>
      <c r="AB6" s="7">
        <f t="shared" si="11"/>
        <v>0</v>
      </c>
      <c r="AC6" s="7">
        <f t="shared" si="12"/>
        <v>0</v>
      </c>
      <c r="AD6" s="6">
        <f t="shared" si="13"/>
        <v>0</v>
      </c>
    </row>
    <row r="7" spans="1:30">
      <c r="A7" s="9">
        <v>6</v>
      </c>
      <c r="B7" s="55" t="s">
        <v>47</v>
      </c>
      <c r="C7" s="56">
        <v>0.18</v>
      </c>
      <c r="D7" s="56" t="s">
        <v>42</v>
      </c>
      <c r="E7" s="57">
        <v>60000</v>
      </c>
      <c r="F7" s="57">
        <v>60000</v>
      </c>
      <c r="G7" s="57">
        <v>60000</v>
      </c>
      <c r="H7" s="57">
        <v>60000</v>
      </c>
      <c r="I7" s="57">
        <v>60000</v>
      </c>
      <c r="J7" s="57">
        <v>60000</v>
      </c>
      <c r="K7" s="57">
        <v>60000</v>
      </c>
      <c r="L7" s="57">
        <v>60000</v>
      </c>
      <c r="M7" s="57">
        <v>60000</v>
      </c>
      <c r="N7" s="57">
        <v>60000</v>
      </c>
      <c r="O7" s="57">
        <v>60000</v>
      </c>
      <c r="P7" s="57">
        <v>60000</v>
      </c>
      <c r="Q7" s="53">
        <f t="shared" si="1"/>
        <v>720000</v>
      </c>
      <c r="R7" s="7">
        <f t="shared" si="14"/>
        <v>10800</v>
      </c>
      <c r="S7" s="7">
        <f t="shared" si="2"/>
        <v>10800</v>
      </c>
      <c r="T7" s="7">
        <f t="shared" si="3"/>
        <v>10800</v>
      </c>
      <c r="U7" s="7">
        <f t="shared" si="4"/>
        <v>10800</v>
      </c>
      <c r="V7" s="7">
        <f t="shared" si="5"/>
        <v>10800</v>
      </c>
      <c r="W7" s="7">
        <f t="shared" si="6"/>
        <v>10800</v>
      </c>
      <c r="X7" s="7">
        <f t="shared" si="7"/>
        <v>10800</v>
      </c>
      <c r="Y7" s="7">
        <f t="shared" si="8"/>
        <v>10800</v>
      </c>
      <c r="Z7" s="7">
        <f t="shared" si="9"/>
        <v>10800</v>
      </c>
      <c r="AA7" s="7">
        <f t="shared" si="10"/>
        <v>10800</v>
      </c>
      <c r="AB7" s="7">
        <f t="shared" si="11"/>
        <v>10800</v>
      </c>
      <c r="AC7" s="7">
        <f t="shared" si="12"/>
        <v>10800</v>
      </c>
      <c r="AD7" s="6">
        <f t="shared" si="13"/>
        <v>129600</v>
      </c>
    </row>
    <row r="8" spans="1:30">
      <c r="A8" s="9">
        <v>7</v>
      </c>
      <c r="B8" s="55"/>
      <c r="C8" s="56"/>
      <c r="D8" s="56"/>
      <c r="E8" s="57"/>
      <c r="F8" s="57"/>
      <c r="G8" s="57"/>
      <c r="H8" s="57"/>
      <c r="I8" s="57"/>
      <c r="J8" s="57"/>
      <c r="K8" s="57"/>
      <c r="L8" s="57"/>
      <c r="M8" s="57"/>
      <c r="N8" s="57"/>
      <c r="O8" s="57"/>
      <c r="P8" s="57"/>
      <c r="Q8" s="7">
        <f t="shared" ref="Q8:Q12" si="15">SUM(E8:P8)</f>
        <v>0</v>
      </c>
      <c r="R8" s="7">
        <f t="shared" ref="R8" si="16">E8*$C8</f>
        <v>0</v>
      </c>
      <c r="S8" s="7">
        <f t="shared" ref="S8" si="17">F8*$C8</f>
        <v>0</v>
      </c>
      <c r="T8" s="7">
        <f t="shared" ref="T8" si="18">G8*$C8</f>
        <v>0</v>
      </c>
      <c r="U8" s="7">
        <f t="shared" ref="U8" si="19">H8*$C8</f>
        <v>0</v>
      </c>
      <c r="V8" s="7">
        <f t="shared" ref="V8" si="20">I8*$C8</f>
        <v>0</v>
      </c>
      <c r="W8" s="7">
        <f t="shared" ref="W8" si="21">J8*$C8</f>
        <v>0</v>
      </c>
      <c r="X8" s="7">
        <f t="shared" ref="X8" si="22">K8*$C8</f>
        <v>0</v>
      </c>
      <c r="Y8" s="7">
        <f t="shared" ref="Y8" si="23">L8*$C8</f>
        <v>0</v>
      </c>
      <c r="Z8" s="7">
        <f t="shared" ref="Z8" si="24">M8*$C8</f>
        <v>0</v>
      </c>
      <c r="AA8" s="7">
        <f t="shared" ref="AA8" si="25">N8*$C8</f>
        <v>0</v>
      </c>
      <c r="AB8" s="7">
        <f t="shared" ref="AB8" si="26">O8*$C8</f>
        <v>0</v>
      </c>
      <c r="AC8" s="7">
        <f t="shared" ref="AC8" si="27">P8*$C8</f>
        <v>0</v>
      </c>
      <c r="AD8" s="6">
        <f t="shared" ref="AD8" si="28">SUM(R8:AC8)</f>
        <v>0</v>
      </c>
    </row>
    <row r="9" spans="1:30">
      <c r="A9" s="9">
        <v>8</v>
      </c>
      <c r="B9" s="55"/>
      <c r="C9" s="56"/>
      <c r="D9" s="56"/>
      <c r="E9" s="57"/>
      <c r="F9" s="57"/>
      <c r="G9" s="57"/>
      <c r="H9" s="57"/>
      <c r="I9" s="57"/>
      <c r="J9" s="57"/>
      <c r="K9" s="57"/>
      <c r="L9" s="57"/>
      <c r="M9" s="57"/>
      <c r="N9" s="57"/>
      <c r="O9" s="57"/>
      <c r="P9" s="57"/>
      <c r="Q9" s="7">
        <f t="shared" si="15"/>
        <v>0</v>
      </c>
      <c r="R9" s="7">
        <f t="shared" si="14"/>
        <v>0</v>
      </c>
      <c r="S9" s="7">
        <f t="shared" si="2"/>
        <v>0</v>
      </c>
      <c r="T9" s="7">
        <f t="shared" si="3"/>
        <v>0</v>
      </c>
      <c r="U9" s="7">
        <f t="shared" si="4"/>
        <v>0</v>
      </c>
      <c r="V9" s="7">
        <f t="shared" si="5"/>
        <v>0</v>
      </c>
      <c r="W9" s="7">
        <f t="shared" si="6"/>
        <v>0</v>
      </c>
      <c r="X9" s="7">
        <f t="shared" si="7"/>
        <v>0</v>
      </c>
      <c r="Y9" s="7">
        <f t="shared" si="8"/>
        <v>0</v>
      </c>
      <c r="Z9" s="7">
        <f t="shared" si="9"/>
        <v>0</v>
      </c>
      <c r="AA9" s="7">
        <f t="shared" si="10"/>
        <v>0</v>
      </c>
      <c r="AB9" s="7">
        <f t="shared" si="11"/>
        <v>0</v>
      </c>
      <c r="AC9" s="7">
        <f t="shared" si="12"/>
        <v>0</v>
      </c>
      <c r="AD9" s="6">
        <f t="shared" si="13"/>
        <v>0</v>
      </c>
    </row>
    <row r="10" spans="1:30">
      <c r="A10" s="9">
        <v>9</v>
      </c>
      <c r="B10" s="55"/>
      <c r="C10" s="56"/>
      <c r="D10" s="56"/>
      <c r="E10" s="57"/>
      <c r="F10" s="57"/>
      <c r="G10" s="57"/>
      <c r="H10" s="57"/>
      <c r="I10" s="57"/>
      <c r="J10" s="57"/>
      <c r="K10" s="57"/>
      <c r="L10" s="57"/>
      <c r="M10" s="57"/>
      <c r="N10" s="57"/>
      <c r="O10" s="57"/>
      <c r="P10" s="57"/>
      <c r="Q10" s="7">
        <f t="shared" si="15"/>
        <v>0</v>
      </c>
      <c r="R10" s="7">
        <f t="shared" si="14"/>
        <v>0</v>
      </c>
      <c r="S10" s="7">
        <f t="shared" si="2"/>
        <v>0</v>
      </c>
      <c r="T10" s="7">
        <f t="shared" si="3"/>
        <v>0</v>
      </c>
      <c r="U10" s="7">
        <f t="shared" si="4"/>
        <v>0</v>
      </c>
      <c r="V10" s="7">
        <f t="shared" si="5"/>
        <v>0</v>
      </c>
      <c r="W10" s="7">
        <f t="shared" si="6"/>
        <v>0</v>
      </c>
      <c r="X10" s="7">
        <f t="shared" si="7"/>
        <v>0</v>
      </c>
      <c r="Y10" s="7">
        <f t="shared" si="8"/>
        <v>0</v>
      </c>
      <c r="Z10" s="7">
        <f t="shared" si="9"/>
        <v>0</v>
      </c>
      <c r="AA10" s="7">
        <f t="shared" si="10"/>
        <v>0</v>
      </c>
      <c r="AB10" s="7">
        <f t="shared" si="11"/>
        <v>0</v>
      </c>
      <c r="AC10" s="7">
        <f t="shared" si="12"/>
        <v>0</v>
      </c>
      <c r="AD10" s="6">
        <f t="shared" si="13"/>
        <v>0</v>
      </c>
    </row>
    <row r="11" spans="1:30">
      <c r="A11" s="9">
        <v>10</v>
      </c>
      <c r="B11" s="55"/>
      <c r="C11" s="56"/>
      <c r="D11" s="56"/>
      <c r="E11" s="57"/>
      <c r="F11" s="57"/>
      <c r="G11" s="57"/>
      <c r="H11" s="57"/>
      <c r="I11" s="57"/>
      <c r="J11" s="57"/>
      <c r="K11" s="57"/>
      <c r="L11" s="57"/>
      <c r="M11" s="57"/>
      <c r="N11" s="57"/>
      <c r="O11" s="57"/>
      <c r="P11" s="57"/>
      <c r="Q11" s="7">
        <f t="shared" si="15"/>
        <v>0</v>
      </c>
      <c r="R11" s="7">
        <f t="shared" si="14"/>
        <v>0</v>
      </c>
      <c r="S11" s="7">
        <f t="shared" si="2"/>
        <v>0</v>
      </c>
      <c r="T11" s="7">
        <f t="shared" si="3"/>
        <v>0</v>
      </c>
      <c r="U11" s="7">
        <f t="shared" si="4"/>
        <v>0</v>
      </c>
      <c r="V11" s="7">
        <f t="shared" si="5"/>
        <v>0</v>
      </c>
      <c r="W11" s="7">
        <f t="shared" si="6"/>
        <v>0</v>
      </c>
      <c r="X11" s="7">
        <f t="shared" si="7"/>
        <v>0</v>
      </c>
      <c r="Y11" s="7">
        <f t="shared" si="8"/>
        <v>0</v>
      </c>
      <c r="Z11" s="7">
        <f t="shared" si="9"/>
        <v>0</v>
      </c>
      <c r="AA11" s="7">
        <f t="shared" si="10"/>
        <v>0</v>
      </c>
      <c r="AB11" s="7">
        <f t="shared" si="11"/>
        <v>0</v>
      </c>
      <c r="AC11" s="7">
        <f t="shared" si="12"/>
        <v>0</v>
      </c>
      <c r="AD11" s="6">
        <f t="shared" si="13"/>
        <v>0</v>
      </c>
    </row>
    <row r="12" spans="1:30">
      <c r="A12" s="9">
        <v>11</v>
      </c>
      <c r="B12" s="55"/>
      <c r="C12" s="56"/>
      <c r="D12" s="56"/>
      <c r="E12" s="57"/>
      <c r="F12" s="57"/>
      <c r="G12" s="57"/>
      <c r="H12" s="57"/>
      <c r="I12" s="57"/>
      <c r="J12" s="57"/>
      <c r="K12" s="57"/>
      <c r="L12" s="57"/>
      <c r="M12" s="57"/>
      <c r="N12" s="57"/>
      <c r="O12" s="57"/>
      <c r="P12" s="57"/>
      <c r="Q12" s="7">
        <f t="shared" si="15"/>
        <v>0</v>
      </c>
      <c r="R12" s="7">
        <f t="shared" si="14"/>
        <v>0</v>
      </c>
      <c r="S12" s="7">
        <f t="shared" si="2"/>
        <v>0</v>
      </c>
      <c r="T12" s="7">
        <f t="shared" si="3"/>
        <v>0</v>
      </c>
      <c r="U12" s="7">
        <f t="shared" si="4"/>
        <v>0</v>
      </c>
      <c r="V12" s="7">
        <f t="shared" si="5"/>
        <v>0</v>
      </c>
      <c r="W12" s="7">
        <f t="shared" si="6"/>
        <v>0</v>
      </c>
      <c r="X12" s="7">
        <f t="shared" si="7"/>
        <v>0</v>
      </c>
      <c r="Y12" s="7">
        <f t="shared" si="8"/>
        <v>0</v>
      </c>
      <c r="Z12" s="7">
        <f t="shared" si="9"/>
        <v>0</v>
      </c>
      <c r="AA12" s="7">
        <f t="shared" si="10"/>
        <v>0</v>
      </c>
      <c r="AB12" s="7">
        <f t="shared" si="11"/>
        <v>0</v>
      </c>
      <c r="AC12" s="7">
        <f t="shared" si="12"/>
        <v>0</v>
      </c>
      <c r="AD12" s="6">
        <f t="shared" si="13"/>
        <v>0</v>
      </c>
    </row>
    <row r="13" spans="1:30">
      <c r="A13" s="102" t="s">
        <v>48</v>
      </c>
      <c r="B13" s="102"/>
      <c r="C13" s="102"/>
      <c r="D13" s="90"/>
      <c r="E13" s="4">
        <f>SUM(E3:E12)</f>
        <v>520000</v>
      </c>
      <c r="F13" s="4">
        <f t="shared" ref="F13:P13" si="29">SUM(F3:F12)</f>
        <v>525000</v>
      </c>
      <c r="G13" s="4">
        <f t="shared" si="29"/>
        <v>530000</v>
      </c>
      <c r="H13" s="4">
        <f t="shared" si="29"/>
        <v>535000</v>
      </c>
      <c r="I13" s="4">
        <f t="shared" si="29"/>
        <v>440000</v>
      </c>
      <c r="J13" s="4">
        <f t="shared" si="29"/>
        <v>445000</v>
      </c>
      <c r="K13" s="4">
        <f t="shared" si="29"/>
        <v>445000</v>
      </c>
      <c r="L13" s="4">
        <f t="shared" si="29"/>
        <v>440000</v>
      </c>
      <c r="M13" s="4">
        <f t="shared" si="29"/>
        <v>485000</v>
      </c>
      <c r="N13" s="4">
        <f t="shared" si="29"/>
        <v>530000</v>
      </c>
      <c r="O13" s="4">
        <f t="shared" si="29"/>
        <v>525000</v>
      </c>
      <c r="P13" s="4">
        <f t="shared" si="29"/>
        <v>520000</v>
      </c>
      <c r="Q13" s="11">
        <f>SUM(Q3:Q12)</f>
        <v>5940000</v>
      </c>
      <c r="R13" s="54">
        <f>SUM(R3:R12)</f>
        <v>43300</v>
      </c>
      <c r="S13" s="54">
        <f t="shared" ref="S13:AC13" si="30">SUM(S3:S12)</f>
        <v>43300</v>
      </c>
      <c r="T13" s="54">
        <f t="shared" si="30"/>
        <v>43300</v>
      </c>
      <c r="U13" s="54">
        <f t="shared" si="30"/>
        <v>43300</v>
      </c>
      <c r="V13" s="54">
        <f t="shared" si="30"/>
        <v>38300</v>
      </c>
      <c r="W13" s="54">
        <f t="shared" si="30"/>
        <v>38300</v>
      </c>
      <c r="X13" s="54">
        <f t="shared" si="30"/>
        <v>38300</v>
      </c>
      <c r="Y13" s="54">
        <f t="shared" si="30"/>
        <v>38300</v>
      </c>
      <c r="Z13" s="54">
        <f t="shared" si="30"/>
        <v>40800</v>
      </c>
      <c r="AA13" s="54">
        <f t="shared" si="30"/>
        <v>43300</v>
      </c>
      <c r="AB13" s="54">
        <f t="shared" si="30"/>
        <v>43300</v>
      </c>
      <c r="AC13" s="54">
        <f t="shared" si="30"/>
        <v>43300</v>
      </c>
      <c r="AD13" s="5">
        <f>SUM(AD3:AD12)</f>
        <v>497100</v>
      </c>
    </row>
    <row r="14" spans="1:30">
      <c r="B14" s="1"/>
    </row>
    <row r="15" spans="1:30" ht="30" customHeight="1">
      <c r="A15" s="106" t="s">
        <v>49</v>
      </c>
      <c r="B15" s="106"/>
      <c r="C15" s="106"/>
      <c r="D15" s="106"/>
      <c r="E15" s="106"/>
      <c r="F15" s="106"/>
      <c r="G15" s="106"/>
      <c r="H15" s="106"/>
    </row>
    <row r="16" spans="1:30">
      <c r="A16" s="3"/>
      <c r="B16" s="9" t="s">
        <v>50</v>
      </c>
      <c r="C16" s="9" t="s">
        <v>51</v>
      </c>
      <c r="D16" s="9" t="s">
        <v>52</v>
      </c>
      <c r="E16" s="9" t="s">
        <v>53</v>
      </c>
      <c r="F16" s="105" t="s">
        <v>54</v>
      </c>
      <c r="G16" s="105"/>
      <c r="H16" s="105"/>
      <c r="AA16" s="2"/>
    </row>
    <row r="17" spans="1:8">
      <c r="A17" s="9">
        <v>1</v>
      </c>
      <c r="B17" s="58" t="s">
        <v>55</v>
      </c>
      <c r="C17" s="57">
        <v>20000</v>
      </c>
      <c r="D17" s="57">
        <v>1000000</v>
      </c>
      <c r="E17" s="8">
        <f t="shared" ref="E17:E40" si="31">C17+D17</f>
        <v>1020000</v>
      </c>
      <c r="F17" s="98"/>
      <c r="G17" s="98"/>
      <c r="H17" s="98"/>
    </row>
    <row r="18" spans="1:8">
      <c r="A18" s="9">
        <v>2</v>
      </c>
      <c r="B18" s="59" t="s">
        <v>56</v>
      </c>
      <c r="C18" s="57">
        <v>20000</v>
      </c>
      <c r="D18" s="57">
        <v>800000</v>
      </c>
      <c r="E18" s="8">
        <f t="shared" si="31"/>
        <v>820000</v>
      </c>
      <c r="F18" s="98"/>
      <c r="G18" s="98"/>
      <c r="H18" s="98"/>
    </row>
    <row r="19" spans="1:8">
      <c r="A19" s="9">
        <v>3</v>
      </c>
      <c r="B19" s="55" t="s">
        <v>57</v>
      </c>
      <c r="C19" s="57">
        <v>250000</v>
      </c>
      <c r="D19" s="57">
        <v>0</v>
      </c>
      <c r="E19" s="8">
        <f t="shared" si="31"/>
        <v>250000</v>
      </c>
      <c r="F19" s="98"/>
      <c r="G19" s="98"/>
      <c r="H19" s="98"/>
    </row>
    <row r="20" spans="1:8">
      <c r="A20" s="9">
        <v>4</v>
      </c>
      <c r="B20" s="55" t="s">
        <v>58</v>
      </c>
      <c r="C20" s="57">
        <v>20000</v>
      </c>
      <c r="D20" s="57">
        <v>450000</v>
      </c>
      <c r="E20" s="8">
        <f t="shared" si="31"/>
        <v>470000</v>
      </c>
      <c r="F20" s="98"/>
      <c r="G20" s="98"/>
      <c r="H20" s="98"/>
    </row>
    <row r="21" spans="1:8">
      <c r="A21" s="9">
        <v>5</v>
      </c>
      <c r="B21" s="55" t="s">
        <v>59</v>
      </c>
      <c r="C21" s="57">
        <v>20000</v>
      </c>
      <c r="D21" s="57">
        <v>300000</v>
      </c>
      <c r="E21" s="8">
        <f t="shared" si="31"/>
        <v>320000</v>
      </c>
      <c r="F21" s="98"/>
      <c r="G21" s="98"/>
      <c r="H21" s="98"/>
    </row>
    <row r="22" spans="1:8">
      <c r="A22" s="9">
        <v>6</v>
      </c>
      <c r="B22" s="55" t="s">
        <v>60</v>
      </c>
      <c r="C22" s="57">
        <v>200000</v>
      </c>
      <c r="D22" s="57">
        <v>0</v>
      </c>
      <c r="E22" s="8">
        <f t="shared" si="31"/>
        <v>200000</v>
      </c>
      <c r="F22" s="98"/>
      <c r="G22" s="98"/>
      <c r="H22" s="98"/>
    </row>
    <row r="23" spans="1:8">
      <c r="A23" s="9">
        <v>7</v>
      </c>
      <c r="B23" s="55" t="s">
        <v>61</v>
      </c>
      <c r="C23" s="57">
        <v>300000</v>
      </c>
      <c r="D23" s="57">
        <v>0</v>
      </c>
      <c r="E23" s="8">
        <f t="shared" si="31"/>
        <v>300000</v>
      </c>
      <c r="F23" s="98"/>
      <c r="G23" s="98"/>
      <c r="H23" s="98"/>
    </row>
    <row r="24" spans="1:8">
      <c r="A24" s="9">
        <v>8</v>
      </c>
      <c r="B24" s="55" t="s">
        <v>62</v>
      </c>
      <c r="C24" s="57">
        <v>450000</v>
      </c>
      <c r="D24" s="57">
        <v>0</v>
      </c>
      <c r="E24" s="8">
        <f t="shared" si="31"/>
        <v>450000</v>
      </c>
      <c r="F24" s="98"/>
      <c r="G24" s="98"/>
      <c r="H24" s="98"/>
    </row>
    <row r="25" spans="1:8">
      <c r="A25" s="9">
        <v>9</v>
      </c>
      <c r="B25" s="55" t="s">
        <v>63</v>
      </c>
      <c r="C25" s="57">
        <v>320000</v>
      </c>
      <c r="D25" s="57">
        <v>0</v>
      </c>
      <c r="E25" s="8">
        <f t="shared" si="31"/>
        <v>320000</v>
      </c>
      <c r="F25" s="98"/>
      <c r="G25" s="98"/>
      <c r="H25" s="98"/>
    </row>
    <row r="26" spans="1:8">
      <c r="A26" s="9">
        <v>10</v>
      </c>
      <c r="B26" s="55" t="s">
        <v>64</v>
      </c>
      <c r="C26" s="57">
        <v>200000</v>
      </c>
      <c r="D26" s="57">
        <v>0</v>
      </c>
      <c r="E26" s="8">
        <f t="shared" si="31"/>
        <v>200000</v>
      </c>
      <c r="F26" s="98"/>
      <c r="G26" s="98"/>
      <c r="H26" s="98"/>
    </row>
    <row r="27" spans="1:8">
      <c r="A27" s="9">
        <v>11</v>
      </c>
      <c r="B27" s="55" t="s">
        <v>65</v>
      </c>
      <c r="C27" s="57">
        <v>150000</v>
      </c>
      <c r="D27" s="57">
        <v>500000</v>
      </c>
      <c r="E27" s="8">
        <f t="shared" si="31"/>
        <v>650000</v>
      </c>
      <c r="F27" s="98"/>
      <c r="G27" s="98"/>
      <c r="H27" s="98"/>
    </row>
    <row r="28" spans="1:8">
      <c r="A28" s="9">
        <v>13</v>
      </c>
      <c r="B28" s="55" t="s">
        <v>66</v>
      </c>
      <c r="C28" s="57">
        <v>0</v>
      </c>
      <c r="D28" s="57">
        <f>Q7</f>
        <v>720000</v>
      </c>
      <c r="E28" s="8">
        <f t="shared" si="31"/>
        <v>720000</v>
      </c>
      <c r="F28" s="98"/>
      <c r="G28" s="98"/>
      <c r="H28" s="98"/>
    </row>
    <row r="29" spans="1:8">
      <c r="A29" s="9">
        <v>14</v>
      </c>
      <c r="B29" s="55" t="s">
        <v>67</v>
      </c>
      <c r="C29" s="57">
        <v>157200</v>
      </c>
      <c r="D29" s="57">
        <v>0</v>
      </c>
      <c r="E29" s="8">
        <f t="shared" si="31"/>
        <v>157200</v>
      </c>
      <c r="F29" s="98"/>
      <c r="G29" s="98"/>
      <c r="H29" s="98"/>
    </row>
    <row r="30" spans="1:8">
      <c r="A30" s="9">
        <v>15</v>
      </c>
      <c r="B30" s="55"/>
      <c r="C30" s="57"/>
      <c r="D30" s="57"/>
      <c r="E30" s="8">
        <f t="shared" si="31"/>
        <v>0</v>
      </c>
      <c r="F30" s="98"/>
      <c r="G30" s="98"/>
      <c r="H30" s="98"/>
    </row>
    <row r="31" spans="1:8">
      <c r="A31" s="9">
        <v>16</v>
      </c>
      <c r="B31" s="55"/>
      <c r="C31" s="57"/>
      <c r="D31" s="57"/>
      <c r="E31" s="8">
        <f t="shared" si="31"/>
        <v>0</v>
      </c>
      <c r="F31" s="98"/>
      <c r="G31" s="98"/>
      <c r="H31" s="98"/>
    </row>
    <row r="32" spans="1:8">
      <c r="A32" s="9">
        <v>17</v>
      </c>
      <c r="B32" s="55"/>
      <c r="C32" s="57"/>
      <c r="D32" s="57"/>
      <c r="E32" s="8">
        <f t="shared" si="31"/>
        <v>0</v>
      </c>
      <c r="F32" s="98"/>
      <c r="G32" s="98"/>
      <c r="H32" s="98"/>
    </row>
    <row r="33" spans="1:10">
      <c r="A33" s="9">
        <v>18</v>
      </c>
      <c r="B33" s="55"/>
      <c r="C33" s="57"/>
      <c r="D33" s="57"/>
      <c r="E33" s="8">
        <f t="shared" si="31"/>
        <v>0</v>
      </c>
      <c r="F33" s="98"/>
      <c r="G33" s="98"/>
      <c r="H33" s="98"/>
    </row>
    <row r="34" spans="1:10">
      <c r="A34" s="9">
        <v>19</v>
      </c>
      <c r="B34" s="55"/>
      <c r="C34" s="57"/>
      <c r="D34" s="57"/>
      <c r="E34" s="8">
        <f t="shared" si="31"/>
        <v>0</v>
      </c>
      <c r="F34" s="98"/>
      <c r="G34" s="98"/>
      <c r="H34" s="98"/>
    </row>
    <row r="35" spans="1:10">
      <c r="A35" s="9">
        <v>20</v>
      </c>
      <c r="B35" s="55"/>
      <c r="C35" s="57"/>
      <c r="D35" s="57"/>
      <c r="E35" s="8">
        <f t="shared" si="31"/>
        <v>0</v>
      </c>
      <c r="F35" s="98"/>
      <c r="G35" s="98"/>
      <c r="H35" s="98"/>
    </row>
    <row r="36" spans="1:10">
      <c r="A36" s="9">
        <v>21</v>
      </c>
      <c r="B36" s="55"/>
      <c r="C36" s="57"/>
      <c r="D36" s="57"/>
      <c r="E36" s="8">
        <f t="shared" si="31"/>
        <v>0</v>
      </c>
      <c r="F36" s="98"/>
      <c r="G36" s="98"/>
      <c r="H36" s="98"/>
    </row>
    <row r="37" spans="1:10">
      <c r="A37" s="9">
        <v>22</v>
      </c>
      <c r="B37" s="55"/>
      <c r="C37" s="57"/>
      <c r="D37" s="57"/>
      <c r="E37" s="8">
        <f t="shared" si="31"/>
        <v>0</v>
      </c>
      <c r="F37" s="98"/>
      <c r="G37" s="98"/>
      <c r="H37" s="98"/>
    </row>
    <row r="38" spans="1:10">
      <c r="A38" s="9">
        <v>23</v>
      </c>
      <c r="B38" s="55"/>
      <c r="C38" s="57"/>
      <c r="D38" s="57"/>
      <c r="E38" s="8">
        <f t="shared" si="31"/>
        <v>0</v>
      </c>
      <c r="F38" s="98"/>
      <c r="G38" s="98"/>
      <c r="H38" s="98"/>
    </row>
    <row r="39" spans="1:10">
      <c r="A39" s="9">
        <v>24</v>
      </c>
      <c r="B39" s="55"/>
      <c r="C39" s="57"/>
      <c r="D39" s="57"/>
      <c r="E39" s="8">
        <f t="shared" si="31"/>
        <v>0</v>
      </c>
      <c r="F39" s="98"/>
      <c r="G39" s="98"/>
      <c r="H39" s="98"/>
    </row>
    <row r="40" spans="1:10">
      <c r="A40" s="9">
        <v>25</v>
      </c>
      <c r="B40" s="55"/>
      <c r="C40" s="57"/>
      <c r="D40" s="57"/>
      <c r="E40" s="8">
        <f t="shared" si="31"/>
        <v>0</v>
      </c>
      <c r="F40" s="98"/>
      <c r="G40" s="98"/>
      <c r="H40" s="98"/>
    </row>
    <row r="41" spans="1:10">
      <c r="A41" s="103" t="s">
        <v>48</v>
      </c>
      <c r="B41" s="104"/>
      <c r="C41" s="4">
        <f>SUM(C17:C40)</f>
        <v>2107200</v>
      </c>
      <c r="D41" s="4">
        <f>SUM(D17:D40)</f>
        <v>3770000</v>
      </c>
      <c r="E41" s="4">
        <f>SUM(E17:E40)</f>
        <v>5877200</v>
      </c>
      <c r="F41" s="98"/>
      <c r="G41" s="98"/>
      <c r="H41" s="98"/>
    </row>
    <row r="42" spans="1:10">
      <c r="J42" s="29"/>
    </row>
  </sheetData>
  <mergeCells count="30">
    <mergeCell ref="A1:C1"/>
    <mergeCell ref="A13:C13"/>
    <mergeCell ref="A41:B41"/>
    <mergeCell ref="F16:H16"/>
    <mergeCell ref="F17:H17"/>
    <mergeCell ref="F18:H18"/>
    <mergeCell ref="F19:H19"/>
    <mergeCell ref="F20:H20"/>
    <mergeCell ref="F21:H21"/>
    <mergeCell ref="F22:H22"/>
    <mergeCell ref="F23:H23"/>
    <mergeCell ref="F24:H24"/>
    <mergeCell ref="F25:H25"/>
    <mergeCell ref="F41:H41"/>
    <mergeCell ref="A15:H15"/>
    <mergeCell ref="F37:H37"/>
    <mergeCell ref="F38:H38"/>
    <mergeCell ref="F39:H39"/>
    <mergeCell ref="F40:H40"/>
    <mergeCell ref="F30:H30"/>
    <mergeCell ref="F32:H32"/>
    <mergeCell ref="F33:H33"/>
    <mergeCell ref="F34:H34"/>
    <mergeCell ref="F35:H35"/>
    <mergeCell ref="F36:H36"/>
    <mergeCell ref="F26:H26"/>
    <mergeCell ref="F27:H27"/>
    <mergeCell ref="F28:H28"/>
    <mergeCell ref="F29:H29"/>
    <mergeCell ref="F31:H31"/>
  </mergeCells>
  <dataValidations count="1">
    <dataValidation type="list" allowBlank="1" showInputMessage="1" showErrorMessage="1" sqref="D3:D12" xr:uid="{DE5B941D-5875-45A4-8586-E02F993FB15F}">
      <formula1>"Energy Unit Price Only, Energy Unit Price and All Fixed &amp; Variable Charges, Energy Unit Price and Other Variable Charges Only, Other [specify in supplementary information], N/A"</formula1>
    </dataValidation>
  </dataValidations>
  <pageMargins left="0.7" right="0.7" top="0.75" bottom="0.75" header="0.3" footer="0.3"/>
  <pageSetup paperSize="9" orientation="portrait" r:id="rId1"/>
  <ignoredErrors>
    <ignoredError sqref="Q8" formulaRange="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49171-B6F8-41C9-B642-61ADFD0EF202}">
  <sheetPr>
    <tabColor rgb="FF0070C0"/>
  </sheetPr>
  <dimension ref="A2:N117"/>
  <sheetViews>
    <sheetView showGridLines="0" view="pageBreakPreview" topLeftCell="A10" zoomScale="85" zoomScaleNormal="70" zoomScaleSheetLayoutView="85" workbookViewId="0">
      <selection activeCell="J47" sqref="J47"/>
    </sheetView>
  </sheetViews>
  <sheetFormatPr defaultRowHeight="14.45"/>
  <cols>
    <col min="6" max="6" width="28.7109375" customWidth="1"/>
    <col min="10" max="10" width="18.7109375" customWidth="1"/>
    <col min="11" max="11" width="11.5703125" bestFit="1" customWidth="1"/>
    <col min="12" max="12" width="16.85546875" customWidth="1"/>
    <col min="13" max="13" width="13.42578125" customWidth="1"/>
    <col min="14" max="14" width="73.85546875" customWidth="1"/>
  </cols>
  <sheetData>
    <row r="2" spans="1:14" ht="23.45">
      <c r="A2" s="117" t="s">
        <v>68</v>
      </c>
      <c r="B2" s="117"/>
      <c r="C2" s="117"/>
      <c r="D2" s="117"/>
      <c r="E2" s="117"/>
      <c r="F2" s="117"/>
      <c r="G2" s="117"/>
      <c r="H2" s="117"/>
      <c r="I2" s="117"/>
      <c r="J2" s="117"/>
      <c r="K2" s="117"/>
      <c r="L2" s="117"/>
      <c r="M2" s="117"/>
      <c r="N2" s="117"/>
    </row>
    <row r="3" spans="1:14">
      <c r="A3" s="133" t="s">
        <v>69</v>
      </c>
      <c r="B3" s="134"/>
      <c r="C3" s="134"/>
      <c r="D3" s="134"/>
      <c r="E3" s="134"/>
      <c r="F3" s="134"/>
      <c r="G3" s="134"/>
      <c r="H3" s="134"/>
      <c r="I3" s="134"/>
      <c r="J3" s="134"/>
      <c r="K3" s="134"/>
      <c r="L3" s="134"/>
      <c r="M3" s="134"/>
      <c r="N3" s="135"/>
    </row>
    <row r="4" spans="1:14">
      <c r="A4" s="136"/>
      <c r="B4" s="137"/>
      <c r="C4" s="137"/>
      <c r="D4" s="137"/>
      <c r="E4" s="137"/>
      <c r="F4" s="137"/>
      <c r="G4" s="137"/>
      <c r="H4" s="137"/>
      <c r="I4" s="137"/>
      <c r="J4" s="137"/>
      <c r="K4" s="137"/>
      <c r="L4" s="137"/>
      <c r="M4" s="137"/>
      <c r="N4" s="138"/>
    </row>
    <row r="5" spans="1:14">
      <c r="A5" s="136"/>
      <c r="B5" s="137"/>
      <c r="C5" s="137"/>
      <c r="D5" s="137"/>
      <c r="E5" s="137"/>
      <c r="F5" s="137"/>
      <c r="G5" s="137"/>
      <c r="H5" s="137"/>
      <c r="I5" s="137"/>
      <c r="J5" s="137"/>
      <c r="K5" s="137"/>
      <c r="L5" s="137"/>
      <c r="M5" s="137"/>
      <c r="N5" s="138"/>
    </row>
    <row r="6" spans="1:14">
      <c r="A6" s="136"/>
      <c r="B6" s="137"/>
      <c r="C6" s="137"/>
      <c r="D6" s="137"/>
      <c r="E6" s="137"/>
      <c r="F6" s="137"/>
      <c r="G6" s="137"/>
      <c r="H6" s="137"/>
      <c r="I6" s="137"/>
      <c r="J6" s="137"/>
      <c r="K6" s="137"/>
      <c r="L6" s="137"/>
      <c r="M6" s="137"/>
      <c r="N6" s="138"/>
    </row>
    <row r="7" spans="1:14">
      <c r="A7" s="136"/>
      <c r="B7" s="137"/>
      <c r="C7" s="137"/>
      <c r="D7" s="137"/>
      <c r="E7" s="137"/>
      <c r="F7" s="137"/>
      <c r="G7" s="137"/>
      <c r="H7" s="137"/>
      <c r="I7" s="137"/>
      <c r="J7" s="137"/>
      <c r="K7" s="137"/>
      <c r="L7" s="137"/>
      <c r="M7" s="137"/>
      <c r="N7" s="138"/>
    </row>
    <row r="8" spans="1:14">
      <c r="A8" s="136"/>
      <c r="B8" s="137"/>
      <c r="C8" s="137"/>
      <c r="D8" s="137"/>
      <c r="E8" s="137"/>
      <c r="F8" s="137"/>
      <c r="G8" s="137"/>
      <c r="H8" s="137"/>
      <c r="I8" s="137"/>
      <c r="J8" s="137"/>
      <c r="K8" s="137"/>
      <c r="L8" s="137"/>
      <c r="M8" s="137"/>
      <c r="N8" s="138"/>
    </row>
    <row r="9" spans="1:14">
      <c r="A9" s="136"/>
      <c r="B9" s="137"/>
      <c r="C9" s="137"/>
      <c r="D9" s="137"/>
      <c r="E9" s="137"/>
      <c r="F9" s="137"/>
      <c r="G9" s="137"/>
      <c r="H9" s="137"/>
      <c r="I9" s="137"/>
      <c r="J9" s="137"/>
      <c r="K9" s="137"/>
      <c r="L9" s="137"/>
      <c r="M9" s="137"/>
      <c r="N9" s="138"/>
    </row>
    <row r="10" spans="1:14">
      <c r="A10" s="136"/>
      <c r="B10" s="137"/>
      <c r="C10" s="137"/>
      <c r="D10" s="137"/>
      <c r="E10" s="137"/>
      <c r="F10" s="137"/>
      <c r="G10" s="137"/>
      <c r="H10" s="137"/>
      <c r="I10" s="137"/>
      <c r="J10" s="137"/>
      <c r="K10" s="137"/>
      <c r="L10" s="137"/>
      <c r="M10" s="137"/>
      <c r="N10" s="138"/>
    </row>
    <row r="11" spans="1:14">
      <c r="A11" s="136"/>
      <c r="B11" s="137"/>
      <c r="C11" s="137"/>
      <c r="D11" s="137"/>
      <c r="E11" s="137"/>
      <c r="F11" s="137"/>
      <c r="G11" s="137"/>
      <c r="H11" s="137"/>
      <c r="I11" s="137"/>
      <c r="J11" s="137"/>
      <c r="K11" s="137"/>
      <c r="L11" s="137"/>
      <c r="M11" s="137"/>
      <c r="N11" s="138"/>
    </row>
    <row r="12" spans="1:14">
      <c r="A12" s="136"/>
      <c r="B12" s="137"/>
      <c r="C12" s="137"/>
      <c r="D12" s="137"/>
      <c r="E12" s="137"/>
      <c r="F12" s="137"/>
      <c r="G12" s="137"/>
      <c r="H12" s="137"/>
      <c r="I12" s="137"/>
      <c r="J12" s="137"/>
      <c r="K12" s="137"/>
      <c r="L12" s="137"/>
      <c r="M12" s="137"/>
      <c r="N12" s="138"/>
    </row>
    <row r="13" spans="1:14">
      <c r="A13" s="136"/>
      <c r="B13" s="137"/>
      <c r="C13" s="137"/>
      <c r="D13" s="137"/>
      <c r="E13" s="137"/>
      <c r="F13" s="137"/>
      <c r="G13" s="137"/>
      <c r="H13" s="137"/>
      <c r="I13" s="137"/>
      <c r="J13" s="137"/>
      <c r="K13" s="137"/>
      <c r="L13" s="137"/>
      <c r="M13" s="137"/>
      <c r="N13" s="138"/>
    </row>
    <row r="14" spans="1:14">
      <c r="A14" s="139"/>
      <c r="B14" s="140"/>
      <c r="C14" s="140"/>
      <c r="D14" s="140"/>
      <c r="E14" s="140"/>
      <c r="F14" s="140"/>
      <c r="G14" s="140"/>
      <c r="H14" s="140"/>
      <c r="I14" s="140"/>
      <c r="J14" s="140"/>
      <c r="K14" s="140"/>
      <c r="L14" s="140"/>
      <c r="M14" s="140"/>
      <c r="N14" s="141"/>
    </row>
    <row r="15" spans="1:14">
      <c r="A15" s="125" t="s">
        <v>70</v>
      </c>
      <c r="B15" s="149"/>
      <c r="C15" s="149"/>
      <c r="D15" s="149"/>
      <c r="E15" s="149"/>
      <c r="F15" s="126"/>
      <c r="G15" s="152" t="s">
        <v>71</v>
      </c>
      <c r="H15" s="152"/>
      <c r="I15" s="152"/>
      <c r="J15" s="152"/>
      <c r="K15" s="152"/>
      <c r="L15" s="152"/>
      <c r="M15" s="152"/>
      <c r="N15" s="18" t="s">
        <v>72</v>
      </c>
    </row>
    <row r="16" spans="1:14" ht="19.5" customHeight="1">
      <c r="A16" s="19"/>
      <c r="B16" s="20"/>
      <c r="C16" s="20"/>
      <c r="D16" s="20"/>
      <c r="E16" s="20"/>
      <c r="F16" s="21"/>
      <c r="G16" s="20"/>
      <c r="H16" s="20"/>
      <c r="I16" s="20"/>
      <c r="J16" s="20"/>
      <c r="K16" s="20"/>
      <c r="L16" s="20"/>
      <c r="M16" s="21"/>
      <c r="N16" s="148" t="s">
        <v>73</v>
      </c>
    </row>
    <row r="17" spans="1:14" ht="19.5" customHeight="1">
      <c r="A17" s="22"/>
      <c r="F17" s="23"/>
      <c r="M17" s="23"/>
      <c r="N17" s="148"/>
    </row>
    <row r="18" spans="1:14" ht="19.5" customHeight="1">
      <c r="A18" s="22"/>
      <c r="F18" s="23"/>
      <c r="M18" s="23"/>
      <c r="N18" s="148"/>
    </row>
    <row r="19" spans="1:14" ht="19.5" customHeight="1">
      <c r="A19" s="22"/>
      <c r="F19" s="23"/>
      <c r="M19" s="23"/>
      <c r="N19" s="148"/>
    </row>
    <row r="20" spans="1:14" ht="19.5" customHeight="1">
      <c r="A20" s="22"/>
      <c r="F20" s="23"/>
      <c r="M20" s="23"/>
      <c r="N20" s="148"/>
    </row>
    <row r="21" spans="1:14" ht="19.5" customHeight="1">
      <c r="A21" s="22"/>
      <c r="F21" s="23"/>
      <c r="M21" s="23"/>
      <c r="N21" s="148"/>
    </row>
    <row r="22" spans="1:14" ht="19.5" customHeight="1">
      <c r="A22" s="22"/>
      <c r="F22" s="23"/>
      <c r="M22" s="23"/>
      <c r="N22" s="148"/>
    </row>
    <row r="23" spans="1:14" ht="19.5" customHeight="1">
      <c r="A23" s="22"/>
      <c r="F23" s="23"/>
      <c r="M23" s="23"/>
      <c r="N23" s="148"/>
    </row>
    <row r="24" spans="1:14" ht="19.5" customHeight="1">
      <c r="A24" s="22"/>
      <c r="F24" s="23"/>
      <c r="M24" s="23"/>
      <c r="N24" s="148"/>
    </row>
    <row r="25" spans="1:14" ht="19.5" customHeight="1">
      <c r="A25" s="22"/>
      <c r="F25" s="23"/>
      <c r="M25" s="23"/>
      <c r="N25" s="148"/>
    </row>
    <row r="26" spans="1:14" ht="19.5" customHeight="1">
      <c r="A26" s="22"/>
      <c r="F26" s="23"/>
      <c r="M26" s="23"/>
      <c r="N26" s="148"/>
    </row>
    <row r="27" spans="1:14" ht="19.5" customHeight="1">
      <c r="A27" s="22"/>
      <c r="F27" s="23"/>
      <c r="M27" s="23"/>
      <c r="N27" s="148"/>
    </row>
    <row r="28" spans="1:14" ht="19.5" customHeight="1">
      <c r="A28" s="22"/>
      <c r="F28" s="23"/>
      <c r="M28" s="23"/>
      <c r="N28" s="148"/>
    </row>
    <row r="29" spans="1:14" ht="19.5" customHeight="1">
      <c r="A29" s="24"/>
      <c r="B29" s="25"/>
      <c r="C29" s="25"/>
      <c r="D29" s="25"/>
      <c r="E29" s="25"/>
      <c r="F29" s="26"/>
      <c r="G29" s="25"/>
      <c r="H29" s="25"/>
      <c r="I29" s="25"/>
      <c r="J29" s="25"/>
      <c r="K29" s="25"/>
      <c r="L29" s="25"/>
      <c r="M29" s="26"/>
      <c r="N29" s="148"/>
    </row>
    <row r="30" spans="1:14">
      <c r="A30" s="124" t="s">
        <v>74</v>
      </c>
      <c r="B30" s="124"/>
      <c r="C30" s="124"/>
      <c r="D30" s="124"/>
      <c r="E30" s="124"/>
      <c r="F30" s="124"/>
      <c r="G30" s="153" t="s">
        <v>75</v>
      </c>
      <c r="H30" s="153"/>
      <c r="I30" s="153"/>
      <c r="J30" s="153"/>
      <c r="K30" s="153"/>
      <c r="L30" s="153"/>
      <c r="M30" s="153"/>
      <c r="N30" s="18" t="s">
        <v>72</v>
      </c>
    </row>
    <row r="31" spans="1:14">
      <c r="A31" s="142"/>
      <c r="B31" s="143"/>
      <c r="C31" s="143"/>
      <c r="D31" s="143"/>
      <c r="E31" s="143"/>
      <c r="F31" s="143"/>
      <c r="G31" s="19"/>
      <c r="H31" s="20"/>
      <c r="I31" s="20"/>
      <c r="J31" s="20"/>
      <c r="K31" s="20"/>
      <c r="L31" s="20"/>
      <c r="M31" s="21"/>
      <c r="N31" s="148" t="s">
        <v>76</v>
      </c>
    </row>
    <row r="32" spans="1:14">
      <c r="A32" s="144"/>
      <c r="B32" s="145"/>
      <c r="C32" s="145"/>
      <c r="D32" s="145"/>
      <c r="E32" s="145"/>
      <c r="F32" s="145"/>
      <c r="G32" s="22"/>
      <c r="M32" s="23"/>
      <c r="N32" s="148"/>
    </row>
    <row r="33" spans="1:14">
      <c r="A33" s="144"/>
      <c r="B33" s="145"/>
      <c r="C33" s="145"/>
      <c r="D33" s="145"/>
      <c r="E33" s="145"/>
      <c r="F33" s="145"/>
      <c r="G33" s="22"/>
      <c r="M33" s="23"/>
      <c r="N33" s="148"/>
    </row>
    <row r="34" spans="1:14">
      <c r="A34" s="144"/>
      <c r="B34" s="145"/>
      <c r="C34" s="145"/>
      <c r="D34" s="145"/>
      <c r="E34" s="145"/>
      <c r="F34" s="145"/>
      <c r="G34" s="22"/>
      <c r="M34" s="23"/>
      <c r="N34" s="148"/>
    </row>
    <row r="35" spans="1:14">
      <c r="A35" s="144"/>
      <c r="B35" s="145"/>
      <c r="C35" s="145"/>
      <c r="D35" s="145"/>
      <c r="E35" s="145"/>
      <c r="F35" s="145"/>
      <c r="G35" s="22"/>
      <c r="M35" s="23"/>
      <c r="N35" s="148"/>
    </row>
    <row r="36" spans="1:14">
      <c r="A36" s="144"/>
      <c r="B36" s="145"/>
      <c r="C36" s="145"/>
      <c r="D36" s="145"/>
      <c r="E36" s="145"/>
      <c r="F36" s="145"/>
      <c r="G36" s="22"/>
      <c r="M36" s="23"/>
      <c r="N36" s="148"/>
    </row>
    <row r="37" spans="1:14">
      <c r="A37" s="144"/>
      <c r="B37" s="145"/>
      <c r="C37" s="145"/>
      <c r="D37" s="145"/>
      <c r="E37" s="145"/>
      <c r="F37" s="145"/>
      <c r="G37" s="22"/>
      <c r="M37" s="23"/>
      <c r="N37" s="148"/>
    </row>
    <row r="38" spans="1:14">
      <c r="A38" s="144"/>
      <c r="B38" s="145"/>
      <c r="C38" s="145"/>
      <c r="D38" s="145"/>
      <c r="E38" s="145"/>
      <c r="F38" s="145"/>
      <c r="G38" s="22"/>
      <c r="M38" s="23"/>
      <c r="N38" s="148"/>
    </row>
    <row r="39" spans="1:14">
      <c r="A39" s="144"/>
      <c r="B39" s="145"/>
      <c r="C39" s="145"/>
      <c r="D39" s="145"/>
      <c r="E39" s="145"/>
      <c r="F39" s="145"/>
      <c r="G39" s="22"/>
      <c r="M39" s="23"/>
      <c r="N39" s="148"/>
    </row>
    <row r="40" spans="1:14">
      <c r="A40" s="144"/>
      <c r="B40" s="145"/>
      <c r="C40" s="145"/>
      <c r="D40" s="145"/>
      <c r="E40" s="145"/>
      <c r="F40" s="145"/>
      <c r="G40" s="22"/>
      <c r="M40" s="23"/>
      <c r="N40" s="148"/>
    </row>
    <row r="41" spans="1:14">
      <c r="A41" s="144"/>
      <c r="B41" s="145"/>
      <c r="C41" s="145"/>
      <c r="D41" s="145"/>
      <c r="E41" s="145"/>
      <c r="F41" s="145"/>
      <c r="G41" s="22"/>
      <c r="M41" s="23"/>
      <c r="N41" s="148"/>
    </row>
    <row r="42" spans="1:14">
      <c r="A42" s="144"/>
      <c r="B42" s="145"/>
      <c r="C42" s="145"/>
      <c r="D42" s="145"/>
      <c r="E42" s="145"/>
      <c r="F42" s="145"/>
      <c r="G42" s="22"/>
      <c r="M42" s="23"/>
      <c r="N42" s="148"/>
    </row>
    <row r="43" spans="1:14">
      <c r="A43" s="144"/>
      <c r="B43" s="145"/>
      <c r="C43" s="145"/>
      <c r="D43" s="145"/>
      <c r="E43" s="145"/>
      <c r="F43" s="145"/>
      <c r="G43" s="22"/>
      <c r="M43" s="23"/>
      <c r="N43" s="148"/>
    </row>
    <row r="44" spans="1:14">
      <c r="A44" s="144"/>
      <c r="B44" s="145"/>
      <c r="C44" s="145"/>
      <c r="D44" s="145"/>
      <c r="E44" s="145"/>
      <c r="F44" s="145"/>
      <c r="G44" s="22"/>
      <c r="M44" s="23"/>
      <c r="N44" s="148"/>
    </row>
    <row r="45" spans="1:14">
      <c r="A45" s="146"/>
      <c r="B45" s="147"/>
      <c r="C45" s="147"/>
      <c r="D45" s="147"/>
      <c r="E45" s="147"/>
      <c r="F45" s="147"/>
      <c r="G45" s="24"/>
      <c r="H45" s="25"/>
      <c r="I45" s="25"/>
      <c r="J45" s="25"/>
      <c r="K45" s="25"/>
      <c r="L45" s="25"/>
      <c r="M45" s="26"/>
      <c r="N45" s="148"/>
    </row>
    <row r="46" spans="1:14">
      <c r="A46" s="123" t="s">
        <v>77</v>
      </c>
      <c r="B46" s="123"/>
      <c r="C46" s="123"/>
      <c r="D46" s="123"/>
      <c r="E46" s="123"/>
      <c r="F46" s="123"/>
      <c r="G46" s="124" t="s">
        <v>78</v>
      </c>
      <c r="H46" s="124"/>
      <c r="I46" s="124"/>
      <c r="J46" s="36" t="s">
        <v>79</v>
      </c>
      <c r="K46" s="27" t="s">
        <v>80</v>
      </c>
      <c r="L46" s="150" t="s">
        <v>81</v>
      </c>
      <c r="M46" s="151"/>
      <c r="N46" s="18" t="s">
        <v>72</v>
      </c>
    </row>
    <row r="47" spans="1:14">
      <c r="A47" s="127"/>
      <c r="B47" s="127"/>
      <c r="C47" s="127"/>
      <c r="D47" s="127"/>
      <c r="E47" s="127"/>
      <c r="F47" s="127"/>
      <c r="G47" s="121" t="str">
        <f>Data!B17</f>
        <v>Space heating (gas boilers)</v>
      </c>
      <c r="H47" s="122"/>
      <c r="I47" s="122"/>
      <c r="J47" s="74">
        <f>Data!E17</f>
        <v>1020000</v>
      </c>
      <c r="K47" s="37">
        <f>J47/$J$61</f>
        <v>0.17171717171717171</v>
      </c>
      <c r="L47" s="130" t="s">
        <v>82</v>
      </c>
      <c r="M47" s="130"/>
      <c r="N47" s="48" t="s">
        <v>46</v>
      </c>
    </row>
    <row r="48" spans="1:14">
      <c r="A48" s="127"/>
      <c r="B48" s="127"/>
      <c r="C48" s="127"/>
      <c r="D48" s="127"/>
      <c r="E48" s="127"/>
      <c r="F48" s="128"/>
      <c r="G48" s="109" t="str">
        <f>Data!B18</f>
        <v>Space heating (CHP unit)</v>
      </c>
      <c r="H48" s="109"/>
      <c r="I48" s="109"/>
      <c r="J48" s="71">
        <f>Data!E18</f>
        <v>820000</v>
      </c>
      <c r="K48" s="46">
        <f t="shared" ref="K48:K57" si="0">J48/$J$61</f>
        <v>0.13804713804713806</v>
      </c>
      <c r="L48" s="107" t="s">
        <v>83</v>
      </c>
      <c r="M48" s="107"/>
      <c r="N48" s="49" t="s">
        <v>46</v>
      </c>
    </row>
    <row r="49" spans="1:14">
      <c r="A49" s="127"/>
      <c r="B49" s="127"/>
      <c r="C49" s="127"/>
      <c r="D49" s="127"/>
      <c r="E49" s="127"/>
      <c r="F49" s="128"/>
      <c r="G49" s="109" t="str">
        <f>Data!B19</f>
        <v>Space heating (heat pump)</v>
      </c>
      <c r="H49" s="109"/>
      <c r="I49" s="109"/>
      <c r="J49" s="71">
        <f>Data!E19</f>
        <v>250000</v>
      </c>
      <c r="K49" s="46">
        <f t="shared" si="0"/>
        <v>4.208754208754209E-2</v>
      </c>
      <c r="L49" s="107" t="s">
        <v>83</v>
      </c>
      <c r="M49" s="107"/>
      <c r="N49" s="49" t="s">
        <v>46</v>
      </c>
    </row>
    <row r="50" spans="1:14">
      <c r="A50" s="127"/>
      <c r="B50" s="127"/>
      <c r="C50" s="127"/>
      <c r="D50" s="127"/>
      <c r="E50" s="127"/>
      <c r="F50" s="128"/>
      <c r="G50" s="109" t="str">
        <f>Data!B20</f>
        <v>Water heating (gas boilers)</v>
      </c>
      <c r="H50" s="109"/>
      <c r="I50" s="109"/>
      <c r="J50" s="71">
        <f>Data!E20</f>
        <v>470000</v>
      </c>
      <c r="K50" s="46">
        <f t="shared" si="0"/>
        <v>7.9124579124579125E-2</v>
      </c>
      <c r="L50" s="107" t="s">
        <v>84</v>
      </c>
      <c r="M50" s="107"/>
      <c r="N50" s="49" t="s">
        <v>46</v>
      </c>
    </row>
    <row r="51" spans="1:14">
      <c r="A51" s="127"/>
      <c r="B51" s="127"/>
      <c r="C51" s="127"/>
      <c r="D51" s="127"/>
      <c r="E51" s="127"/>
      <c r="F51" s="128"/>
      <c r="G51" s="109" t="str">
        <f>Data!B21</f>
        <v>Water heating (CHP unit)</v>
      </c>
      <c r="H51" s="109"/>
      <c r="I51" s="109"/>
      <c r="J51" s="71">
        <f>Data!E21</f>
        <v>320000</v>
      </c>
      <c r="K51" s="46">
        <f t="shared" si="0"/>
        <v>5.387205387205387E-2</v>
      </c>
      <c r="L51" s="107" t="s">
        <v>84</v>
      </c>
      <c r="M51" s="107"/>
      <c r="N51" s="49" t="s">
        <v>85</v>
      </c>
    </row>
    <row r="52" spans="1:14">
      <c r="A52" s="127"/>
      <c r="B52" s="127"/>
      <c r="C52" s="127"/>
      <c r="D52" s="127"/>
      <c r="E52" s="127"/>
      <c r="F52" s="128"/>
      <c r="G52" s="109" t="str">
        <f>Data!B22</f>
        <v>Water heating (heat pump)</v>
      </c>
      <c r="H52" s="109"/>
      <c r="I52" s="109"/>
      <c r="J52" s="71">
        <f>Data!E22</f>
        <v>200000</v>
      </c>
      <c r="K52" s="46">
        <f t="shared" si="0"/>
        <v>3.3670033670033669E-2</v>
      </c>
      <c r="L52" s="107" t="s">
        <v>84</v>
      </c>
      <c r="M52" s="107"/>
      <c r="N52" s="49" t="s">
        <v>86</v>
      </c>
    </row>
    <row r="53" spans="1:14">
      <c r="A53" s="127"/>
      <c r="B53" s="127"/>
      <c r="C53" s="127"/>
      <c r="D53" s="127"/>
      <c r="E53" s="127"/>
      <c r="F53" s="128"/>
      <c r="G53" s="109" t="str">
        <f>Data!B23</f>
        <v>Lighting</v>
      </c>
      <c r="H53" s="109"/>
      <c r="I53" s="109"/>
      <c r="J53" s="71">
        <f>Data!E23</f>
        <v>300000</v>
      </c>
      <c r="K53" s="46">
        <f t="shared" si="0"/>
        <v>5.0505050505050504E-2</v>
      </c>
      <c r="L53" s="107" t="s">
        <v>84</v>
      </c>
      <c r="M53" s="107"/>
      <c r="N53" s="49" t="s">
        <v>87</v>
      </c>
    </row>
    <row r="54" spans="1:14">
      <c r="A54" s="127"/>
      <c r="B54" s="127"/>
      <c r="C54" s="127"/>
      <c r="D54" s="127"/>
      <c r="E54" s="127"/>
      <c r="F54" s="128"/>
      <c r="G54" s="109" t="str">
        <f>Data!B24</f>
        <v>Ventilation</v>
      </c>
      <c r="H54" s="109"/>
      <c r="I54" s="109"/>
      <c r="J54" s="71">
        <f>Data!E24</f>
        <v>450000</v>
      </c>
      <c r="K54" s="46">
        <f t="shared" si="0"/>
        <v>7.575757575757576E-2</v>
      </c>
      <c r="L54" s="107" t="s">
        <v>84</v>
      </c>
      <c r="M54" s="107"/>
      <c r="N54" s="49" t="s">
        <v>88</v>
      </c>
    </row>
    <row r="55" spans="1:14">
      <c r="A55" s="127"/>
      <c r="B55" s="127"/>
      <c r="C55" s="127"/>
      <c r="D55" s="127"/>
      <c r="E55" s="127"/>
      <c r="F55" s="128"/>
      <c r="G55" s="109" t="str">
        <f>Data!B25</f>
        <v>Cooling (chiller)</v>
      </c>
      <c r="H55" s="109"/>
      <c r="I55" s="109"/>
      <c r="J55" s="71">
        <f>Data!E25</f>
        <v>320000</v>
      </c>
      <c r="K55" s="46">
        <f t="shared" si="0"/>
        <v>5.387205387205387E-2</v>
      </c>
      <c r="L55" s="107" t="s">
        <v>83</v>
      </c>
      <c r="M55" s="107"/>
      <c r="N55" s="49" t="s">
        <v>46</v>
      </c>
    </row>
    <row r="56" spans="1:14" ht="28.9">
      <c r="A56" s="127"/>
      <c r="B56" s="127"/>
      <c r="C56" s="127"/>
      <c r="D56" s="127"/>
      <c r="E56" s="127"/>
      <c r="F56" s="128"/>
      <c r="G56" s="109" t="str">
        <f>Data!B26</f>
        <v>Motors and drives</v>
      </c>
      <c r="H56" s="109"/>
      <c r="I56" s="109"/>
      <c r="J56" s="71">
        <f>Data!E26</f>
        <v>200000</v>
      </c>
      <c r="K56" s="46">
        <f t="shared" si="0"/>
        <v>3.3670033670033669E-2</v>
      </c>
      <c r="L56" s="107" t="s">
        <v>84</v>
      </c>
      <c r="M56" s="107"/>
      <c r="N56" s="49" t="s">
        <v>89</v>
      </c>
    </row>
    <row r="57" spans="1:14">
      <c r="A57" s="127"/>
      <c r="B57" s="127"/>
      <c r="C57" s="127"/>
      <c r="D57" s="127"/>
      <c r="E57" s="127"/>
      <c r="F57" s="128"/>
      <c r="G57" s="109" t="str">
        <f>Data!B27</f>
        <v>Pool</v>
      </c>
      <c r="H57" s="109"/>
      <c r="I57" s="109"/>
      <c r="J57" s="71">
        <f>Data!E27</f>
        <v>650000</v>
      </c>
      <c r="K57" s="46">
        <f t="shared" si="0"/>
        <v>0.10942760942760943</v>
      </c>
      <c r="L57" s="107" t="s">
        <v>83</v>
      </c>
      <c r="M57" s="107"/>
      <c r="N57" s="49" t="s">
        <v>46</v>
      </c>
    </row>
    <row r="58" spans="1:14">
      <c r="A58" s="127"/>
      <c r="B58" s="127"/>
      <c r="C58" s="127"/>
      <c r="D58" s="127"/>
      <c r="E58" s="127"/>
      <c r="F58" s="128"/>
      <c r="G58" s="154" t="str">
        <f>Data!B7</f>
        <v>Transport Fuel [DERV]</v>
      </c>
      <c r="H58" s="155"/>
      <c r="I58" s="156"/>
      <c r="J58" s="71">
        <f>Data!Q7</f>
        <v>720000</v>
      </c>
      <c r="K58" s="46">
        <f>J58/$J$61</f>
        <v>0.12121212121212122</v>
      </c>
      <c r="L58" s="107" t="s">
        <v>82</v>
      </c>
      <c r="M58" s="107"/>
      <c r="N58" s="49" t="s">
        <v>46</v>
      </c>
    </row>
    <row r="59" spans="1:14">
      <c r="A59" s="127"/>
      <c r="B59" s="127"/>
      <c r="C59" s="127"/>
      <c r="D59" s="127"/>
      <c r="E59" s="127"/>
      <c r="F59" s="128"/>
      <c r="G59" s="155" t="s">
        <v>67</v>
      </c>
      <c r="H59" s="155"/>
      <c r="I59" s="155"/>
      <c r="J59" s="76">
        <f>Data!Q13-SUM(' EBS Report'!J47:J58)</f>
        <v>220000</v>
      </c>
      <c r="K59" s="46">
        <f>J59/$J$61</f>
        <v>3.7037037037037035E-2</v>
      </c>
      <c r="L59" s="107" t="s">
        <v>84</v>
      </c>
      <c r="M59" s="107"/>
      <c r="N59" s="49" t="s">
        <v>46</v>
      </c>
    </row>
    <row r="60" spans="1:14">
      <c r="A60" s="127"/>
      <c r="B60" s="127"/>
      <c r="C60" s="127"/>
      <c r="D60" s="127"/>
      <c r="E60" s="127"/>
      <c r="F60" s="128"/>
      <c r="G60" s="154"/>
      <c r="H60" s="155"/>
      <c r="I60" s="156"/>
      <c r="J60" s="71"/>
      <c r="K60" s="46"/>
      <c r="L60" s="107"/>
      <c r="M60" s="107"/>
      <c r="N60" s="49"/>
    </row>
    <row r="61" spans="1:14">
      <c r="A61" s="127"/>
      <c r="B61" s="127"/>
      <c r="C61" s="127"/>
      <c r="D61" s="127"/>
      <c r="E61" s="127"/>
      <c r="F61" s="127"/>
      <c r="G61" s="157" t="s">
        <v>34</v>
      </c>
      <c r="H61" s="158"/>
      <c r="I61" s="158"/>
      <c r="J61" s="50">
        <f>SUM(J47:J60)</f>
        <v>5940000</v>
      </c>
      <c r="K61" s="51">
        <f>SUM(K47:K60)</f>
        <v>1</v>
      </c>
      <c r="L61" s="112"/>
      <c r="M61" s="112"/>
      <c r="N61" s="43"/>
    </row>
    <row r="62" spans="1:14" ht="28.9">
      <c r="A62" s="123" t="s">
        <v>90</v>
      </c>
      <c r="B62" s="123"/>
      <c r="C62" s="123"/>
      <c r="D62" s="123"/>
      <c r="E62" s="123"/>
      <c r="F62" s="123"/>
      <c r="G62" s="124" t="s">
        <v>78</v>
      </c>
      <c r="H62" s="124"/>
      <c r="I62" s="124"/>
      <c r="J62" s="36" t="s">
        <v>91</v>
      </c>
      <c r="K62" s="28" t="s">
        <v>80</v>
      </c>
      <c r="L62" s="125" t="s">
        <v>81</v>
      </c>
      <c r="M62" s="126"/>
      <c r="N62" s="18" t="s">
        <v>72</v>
      </c>
    </row>
    <row r="63" spans="1:14">
      <c r="A63" s="127"/>
      <c r="B63" s="127"/>
      <c r="C63" s="127"/>
      <c r="D63" s="127"/>
      <c r="E63" s="127"/>
      <c r="F63" s="127"/>
      <c r="G63" s="121" t="str">
        <f>Data!B17</f>
        <v>Space heating (gas boilers)</v>
      </c>
      <c r="H63" s="122"/>
      <c r="I63" s="122"/>
      <c r="J63" s="74">
        <f>Data!C17</f>
        <v>20000</v>
      </c>
      <c r="K63" s="37">
        <f>(J63/Data!$C$41)</f>
        <v>9.4912680334092638E-3</v>
      </c>
      <c r="L63" s="130" t="str">
        <f>L49</f>
        <v>Metered Data</v>
      </c>
      <c r="M63" s="130"/>
      <c r="N63" s="48" t="str">
        <f>N49</f>
        <v>N/A</v>
      </c>
    </row>
    <row r="64" spans="1:14">
      <c r="A64" s="127"/>
      <c r="B64" s="127"/>
      <c r="C64" s="127"/>
      <c r="D64" s="127"/>
      <c r="E64" s="127"/>
      <c r="F64" s="128"/>
      <c r="G64" s="121" t="str">
        <f>Data!B18</f>
        <v>Space heating (CHP unit)</v>
      </c>
      <c r="H64" s="122"/>
      <c r="I64" s="122"/>
      <c r="J64" s="74">
        <f>Data!C18</f>
        <v>20000</v>
      </c>
      <c r="K64" s="37">
        <f>(J64/Data!$C$41)</f>
        <v>9.4912680334092638E-3</v>
      </c>
      <c r="L64" s="107" t="str">
        <f>L52</f>
        <v>Engineering Calculation</v>
      </c>
      <c r="M64" s="107"/>
      <c r="N64" s="49" t="str">
        <f>N52</f>
        <v>Calculated based on estimated volume per person per day and heat pump COP</v>
      </c>
    </row>
    <row r="65" spans="1:14">
      <c r="A65" s="127"/>
      <c r="B65" s="127"/>
      <c r="C65" s="127"/>
      <c r="D65" s="127"/>
      <c r="E65" s="127"/>
      <c r="F65" s="128"/>
      <c r="G65" s="121" t="str">
        <f>Data!B19</f>
        <v>Space heating (heat pump)</v>
      </c>
      <c r="H65" s="122"/>
      <c r="I65" s="122"/>
      <c r="J65" s="74">
        <f>Data!C19</f>
        <v>250000</v>
      </c>
      <c r="K65" s="37">
        <f>(J65/Data!$C$41)</f>
        <v>0.1186408504176158</v>
      </c>
      <c r="L65" s="107" t="str">
        <f t="shared" ref="L65:L69" si="1">L53</f>
        <v>Engineering Calculation</v>
      </c>
      <c r="M65" s="107"/>
      <c r="N65" s="49" t="str">
        <f t="shared" ref="N65:N70" si="2">N53</f>
        <v>Lighting calculation tool used: See lighting spreadsheet for granular detail.</v>
      </c>
    </row>
    <row r="66" spans="1:14">
      <c r="A66" s="127"/>
      <c r="B66" s="127"/>
      <c r="C66" s="127"/>
      <c r="D66" s="127"/>
      <c r="E66" s="127"/>
      <c r="F66" s="128"/>
      <c r="G66" s="121" t="str">
        <f>Data!B20</f>
        <v>Water heating (gas boilers)</v>
      </c>
      <c r="H66" s="122"/>
      <c r="I66" s="122"/>
      <c r="J66" s="74">
        <f>Data!C20</f>
        <v>20000</v>
      </c>
      <c r="K66" s="37">
        <f>(J66/Data!$C$41)</f>
        <v>9.4912680334092638E-3</v>
      </c>
      <c r="L66" s="107" t="str">
        <f t="shared" si="1"/>
        <v>Engineering Calculation</v>
      </c>
      <c r="M66" s="107"/>
      <c r="N66" s="49" t="str">
        <f t="shared" si="2"/>
        <v>Fixed speed loads multiplied by operational hours.</v>
      </c>
    </row>
    <row r="67" spans="1:14">
      <c r="A67" s="127"/>
      <c r="B67" s="127"/>
      <c r="C67" s="127"/>
      <c r="D67" s="127"/>
      <c r="E67" s="127"/>
      <c r="F67" s="128"/>
      <c r="G67" s="121" t="str">
        <f>Data!B21</f>
        <v>Water heating (CHP unit)</v>
      </c>
      <c r="H67" s="122"/>
      <c r="I67" s="122"/>
      <c r="J67" s="74">
        <f>Data!C21</f>
        <v>20000</v>
      </c>
      <c r="K67" s="37">
        <f>(J67/Data!$C$41)</f>
        <v>9.4912680334092638E-3</v>
      </c>
      <c r="L67" s="107" t="str">
        <f t="shared" si="1"/>
        <v>Metered Data</v>
      </c>
      <c r="M67" s="107"/>
      <c r="N67" s="49" t="str">
        <f t="shared" si="2"/>
        <v>N/A</v>
      </c>
    </row>
    <row r="68" spans="1:14" ht="28.9">
      <c r="A68" s="127"/>
      <c r="B68" s="127"/>
      <c r="C68" s="127"/>
      <c r="D68" s="127"/>
      <c r="E68" s="127"/>
      <c r="F68" s="128"/>
      <c r="G68" s="121" t="str">
        <f>Data!B22</f>
        <v>Water heating (heat pump)</v>
      </c>
      <c r="H68" s="122"/>
      <c r="I68" s="122"/>
      <c r="J68" s="74">
        <f>Data!C22</f>
        <v>200000</v>
      </c>
      <c r="K68" s="37">
        <f>(J68/Data!$C$41)</f>
        <v>9.4912680334092642E-2</v>
      </c>
      <c r="L68" s="107" t="str">
        <f t="shared" si="1"/>
        <v>Engineering Calculation</v>
      </c>
      <c r="M68" s="107"/>
      <c r="N68" s="49" t="str">
        <f t="shared" si="2"/>
        <v>Motors and drives survey carried out an calculation based on operating hours and recorded loads.</v>
      </c>
    </row>
    <row r="69" spans="1:14">
      <c r="A69" s="127"/>
      <c r="B69" s="127"/>
      <c r="C69" s="127"/>
      <c r="D69" s="127"/>
      <c r="E69" s="127"/>
      <c r="F69" s="128"/>
      <c r="G69" s="121" t="str">
        <f>Data!B23</f>
        <v>Lighting</v>
      </c>
      <c r="H69" s="122"/>
      <c r="I69" s="122"/>
      <c r="J69" s="74">
        <f>Data!C23</f>
        <v>300000</v>
      </c>
      <c r="K69" s="37">
        <f>(J69/Data!$C$41)</f>
        <v>0.14236902050113895</v>
      </c>
      <c r="L69" s="107" t="str">
        <f t="shared" si="1"/>
        <v>Metered Data</v>
      </c>
      <c r="M69" s="107"/>
      <c r="N69" s="49" t="str">
        <f t="shared" si="2"/>
        <v>N/A</v>
      </c>
    </row>
    <row r="70" spans="1:14">
      <c r="A70" s="127"/>
      <c r="B70" s="127"/>
      <c r="C70" s="127"/>
      <c r="D70" s="127"/>
      <c r="E70" s="127"/>
      <c r="F70" s="128"/>
      <c r="G70" s="121" t="str">
        <f>Data!B24</f>
        <v>Ventilation</v>
      </c>
      <c r="H70" s="122"/>
      <c r="I70" s="122"/>
      <c r="J70" s="74">
        <f>Data!C24</f>
        <v>450000</v>
      </c>
      <c r="K70" s="37">
        <f>(J70/Data!$C$41)</f>
        <v>0.21355353075170844</v>
      </c>
      <c r="L70" s="107" t="s">
        <v>84</v>
      </c>
      <c r="M70" s="107"/>
      <c r="N70" s="49" t="str">
        <f t="shared" si="2"/>
        <v>N/A</v>
      </c>
    </row>
    <row r="71" spans="1:14">
      <c r="A71" s="127"/>
      <c r="B71" s="127"/>
      <c r="C71" s="127"/>
      <c r="D71" s="127"/>
      <c r="E71" s="127"/>
      <c r="F71" s="128"/>
      <c r="G71" s="121" t="str">
        <f>Data!B25</f>
        <v>Cooling (chiller)</v>
      </c>
      <c r="H71" s="122"/>
      <c r="I71" s="122"/>
      <c r="J71" s="74">
        <f>Data!C25</f>
        <v>320000</v>
      </c>
      <c r="K71" s="37">
        <f>(J71/Data!$C$41)</f>
        <v>0.15186028853454822</v>
      </c>
      <c r="L71" s="107"/>
      <c r="M71" s="107"/>
      <c r="N71" s="49"/>
    </row>
    <row r="72" spans="1:14">
      <c r="A72" s="127"/>
      <c r="B72" s="127"/>
      <c r="C72" s="127"/>
      <c r="D72" s="127"/>
      <c r="E72" s="127"/>
      <c r="F72" s="128"/>
      <c r="G72" s="121" t="str">
        <f>Data!B26</f>
        <v>Motors and drives</v>
      </c>
      <c r="H72" s="122"/>
      <c r="I72" s="122"/>
      <c r="J72" s="74">
        <f>Data!C26</f>
        <v>200000</v>
      </c>
      <c r="K72" s="37">
        <f>(J72/Data!$C$41)</f>
        <v>9.4912680334092642E-2</v>
      </c>
      <c r="L72" s="107"/>
      <c r="M72" s="107"/>
      <c r="N72" s="49"/>
    </row>
    <row r="73" spans="1:14">
      <c r="A73" s="127"/>
      <c r="B73" s="127"/>
      <c r="C73" s="127"/>
      <c r="D73" s="127"/>
      <c r="E73" s="127"/>
      <c r="F73" s="128"/>
      <c r="G73" s="121" t="str">
        <f>Data!B27</f>
        <v>Pool</v>
      </c>
      <c r="H73" s="122"/>
      <c r="I73" s="122"/>
      <c r="J73" s="74">
        <f>Data!C27</f>
        <v>150000</v>
      </c>
      <c r="K73" s="37">
        <f>(J73/Data!$C$41)</f>
        <v>7.1184510250569474E-2</v>
      </c>
      <c r="L73" s="107"/>
      <c r="M73" s="107"/>
      <c r="N73" s="49"/>
    </row>
    <row r="74" spans="1:14">
      <c r="A74" s="127"/>
      <c r="B74" s="127"/>
      <c r="C74" s="127"/>
      <c r="D74" s="127"/>
      <c r="E74" s="127"/>
      <c r="F74" s="128"/>
      <c r="G74" s="121" t="str">
        <f>Data!B29</f>
        <v>Other</v>
      </c>
      <c r="H74" s="122"/>
      <c r="I74" s="122"/>
      <c r="J74" s="74">
        <f>Data!C29</f>
        <v>157200</v>
      </c>
      <c r="K74" s="37">
        <f>(J74/Data!$C$41)</f>
        <v>7.4601366742596806E-2</v>
      </c>
      <c r="L74" s="107"/>
      <c r="M74" s="107"/>
      <c r="N74" s="49"/>
    </row>
    <row r="75" spans="1:14">
      <c r="A75" s="127"/>
      <c r="B75" s="127"/>
      <c r="C75" s="127"/>
      <c r="D75" s="127"/>
      <c r="E75" s="127"/>
      <c r="F75" s="128"/>
      <c r="G75" s="121"/>
      <c r="H75" s="122"/>
      <c r="I75" s="122"/>
      <c r="J75" s="74"/>
      <c r="K75" s="47"/>
      <c r="L75" s="107"/>
      <c r="M75" s="107"/>
      <c r="N75" s="49"/>
    </row>
    <row r="76" spans="1:14">
      <c r="A76" s="127"/>
      <c r="B76" s="127"/>
      <c r="C76" s="127"/>
      <c r="D76" s="127"/>
      <c r="E76" s="127"/>
      <c r="F76" s="128"/>
      <c r="G76" s="109"/>
      <c r="H76" s="109"/>
      <c r="I76" s="109"/>
      <c r="J76" s="71"/>
      <c r="K76" s="47"/>
      <c r="L76" s="107"/>
      <c r="M76" s="107"/>
      <c r="N76" s="49"/>
    </row>
    <row r="77" spans="1:14">
      <c r="A77" s="127"/>
      <c r="B77" s="127"/>
      <c r="C77" s="127"/>
      <c r="D77" s="127"/>
      <c r="E77" s="127"/>
      <c r="F77" s="128"/>
      <c r="G77" s="111" t="s">
        <v>34</v>
      </c>
      <c r="H77" s="111"/>
      <c r="I77" s="111"/>
      <c r="J77" s="39">
        <f>SUM(J63:J76)</f>
        <v>2107200</v>
      </c>
      <c r="K77" s="42">
        <f>SUM(K63:K75)</f>
        <v>1</v>
      </c>
      <c r="L77" s="112"/>
      <c r="M77" s="112"/>
      <c r="N77" s="43"/>
    </row>
    <row r="78" spans="1:14" ht="28.9">
      <c r="A78" s="123" t="s">
        <v>92</v>
      </c>
      <c r="B78" s="123"/>
      <c r="C78" s="123"/>
      <c r="D78" s="123"/>
      <c r="E78" s="123"/>
      <c r="F78" s="123"/>
      <c r="G78" s="124" t="s">
        <v>78</v>
      </c>
      <c r="H78" s="124"/>
      <c r="I78" s="124"/>
      <c r="J78" s="36" t="s">
        <v>93</v>
      </c>
      <c r="K78" s="28" t="s">
        <v>80</v>
      </c>
      <c r="L78" s="125" t="s">
        <v>81</v>
      </c>
      <c r="M78" s="126"/>
      <c r="N78" s="18" t="s">
        <v>72</v>
      </c>
    </row>
    <row r="79" spans="1:14">
      <c r="A79" s="127"/>
      <c r="B79" s="127"/>
      <c r="C79" s="127"/>
      <c r="D79" s="127"/>
      <c r="E79" s="127"/>
      <c r="F79" s="127"/>
      <c r="G79" s="129" t="str">
        <f>G47</f>
        <v>Space heating (gas boilers)</v>
      </c>
      <c r="H79" s="122"/>
      <c r="I79" s="122"/>
      <c r="J79" s="74">
        <f>Data!D17*'Factors &amp; Assumptions'!B5</f>
        <v>920000</v>
      </c>
      <c r="K79" s="37">
        <f>J79/$J$93</f>
        <v>0.23549889929862283</v>
      </c>
      <c r="L79" s="130" t="str">
        <f>L65</f>
        <v>Engineering Calculation</v>
      </c>
      <c r="M79" s="130"/>
      <c r="N79" s="41" t="s">
        <v>94</v>
      </c>
    </row>
    <row r="80" spans="1:14">
      <c r="A80" s="127"/>
      <c r="B80" s="127"/>
      <c r="C80" s="127"/>
      <c r="D80" s="127"/>
      <c r="E80" s="127"/>
      <c r="F80" s="128"/>
      <c r="G80" s="108" t="str">
        <f t="shared" ref="G80:G83" si="3">G48</f>
        <v>Space heating (CHP unit)</v>
      </c>
      <c r="H80" s="109"/>
      <c r="I80" s="109"/>
      <c r="J80" s="71">
        <f>Data!D18*'Factors &amp; Assumptions'!B9</f>
        <v>441600.00000000006</v>
      </c>
      <c r="K80" s="46">
        <f t="shared" ref="K80:K84" si="4">J80/$J$93</f>
        <v>0.11303947166333898</v>
      </c>
      <c r="L80" s="107" t="str">
        <f>L68</f>
        <v>Engineering Calculation</v>
      </c>
      <c r="M80" s="107"/>
      <c r="N80" s="45" t="s">
        <v>95</v>
      </c>
    </row>
    <row r="81" spans="1:14">
      <c r="A81" s="127"/>
      <c r="B81" s="127"/>
      <c r="C81" s="127"/>
      <c r="D81" s="127"/>
      <c r="E81" s="127"/>
      <c r="F81" s="128"/>
      <c r="G81" s="108" t="str">
        <f t="shared" si="3"/>
        <v>Space heating (heat pump)</v>
      </c>
      <c r="H81" s="109"/>
      <c r="I81" s="109"/>
      <c r="J81" s="71">
        <f>J49*'Factors &amp; Assumptions'!B6</f>
        <v>1425000</v>
      </c>
      <c r="K81" s="46">
        <f t="shared" si="4"/>
        <v>0.36476731684841041</v>
      </c>
      <c r="L81" s="107" t="str">
        <f t="shared" ref="L81" si="5">L69</f>
        <v>Metered Data</v>
      </c>
      <c r="M81" s="107"/>
      <c r="N81" s="45" t="s">
        <v>96</v>
      </c>
    </row>
    <row r="82" spans="1:14">
      <c r="A82" s="127"/>
      <c r="B82" s="127"/>
      <c r="C82" s="127"/>
      <c r="D82" s="127"/>
      <c r="E82" s="127"/>
      <c r="F82" s="128"/>
      <c r="G82" s="108" t="str">
        <f t="shared" si="3"/>
        <v>Water heating (gas boilers)</v>
      </c>
      <c r="H82" s="109"/>
      <c r="I82" s="109"/>
      <c r="J82" s="71">
        <f>J50*'Factors &amp; Assumptions'!B5</f>
        <v>432400</v>
      </c>
      <c r="K82" s="46">
        <f t="shared" si="4"/>
        <v>0.11068448267035273</v>
      </c>
      <c r="L82" s="107" t="s">
        <v>84</v>
      </c>
      <c r="M82" s="107"/>
      <c r="N82" s="45" t="s">
        <v>94</v>
      </c>
    </row>
    <row r="83" spans="1:14">
      <c r="A83" s="127"/>
      <c r="B83" s="127"/>
      <c r="C83" s="127"/>
      <c r="D83" s="127"/>
      <c r="E83" s="127"/>
      <c r="F83" s="128"/>
      <c r="G83" s="108" t="str">
        <f t="shared" si="3"/>
        <v>Water heating (CHP unit)</v>
      </c>
      <c r="H83" s="109"/>
      <c r="I83" s="109"/>
      <c r="J83" s="71">
        <f>Data!D21*'Factors &amp; Assumptions'!B9</f>
        <v>165600</v>
      </c>
      <c r="K83" s="46">
        <f t="shared" si="4"/>
        <v>4.238980187375211E-2</v>
      </c>
      <c r="L83" s="107" t="s">
        <v>83</v>
      </c>
      <c r="M83" s="107"/>
      <c r="N83" s="45" t="s">
        <v>95</v>
      </c>
    </row>
    <row r="84" spans="1:14">
      <c r="A84" s="127"/>
      <c r="B84" s="127"/>
      <c r="C84" s="127"/>
      <c r="D84" s="127"/>
      <c r="E84" s="127"/>
      <c r="F84" s="128"/>
      <c r="G84" s="108" t="str">
        <f>G52</f>
        <v>Water heating (heat pump)</v>
      </c>
      <c r="H84" s="109"/>
      <c r="I84" s="109"/>
      <c r="J84" s="71">
        <f>J64*'Factors &amp; Assumptions'!B7</f>
        <v>62000</v>
      </c>
      <c r="K84" s="46">
        <f t="shared" si="4"/>
        <v>1.5870577996211541E-2</v>
      </c>
      <c r="L84" s="107" t="s">
        <v>83</v>
      </c>
      <c r="M84" s="107"/>
      <c r="N84" s="45" t="s">
        <v>96</v>
      </c>
    </row>
    <row r="85" spans="1:14">
      <c r="A85" s="127"/>
      <c r="B85" s="127"/>
      <c r="C85" s="127"/>
      <c r="D85" s="127"/>
      <c r="E85" s="127"/>
      <c r="F85" s="128"/>
      <c r="G85" s="108" t="s">
        <v>65</v>
      </c>
      <c r="H85" s="108"/>
      <c r="I85" s="108"/>
      <c r="J85" s="71">
        <f>Data!D27*'Factors &amp; Assumptions'!B5</f>
        <v>460000</v>
      </c>
      <c r="K85" s="46">
        <f>J85/$J$93</f>
        <v>0.11774944964931142</v>
      </c>
      <c r="L85" s="107" t="s">
        <v>83</v>
      </c>
      <c r="M85" s="107"/>
      <c r="N85" s="45" t="s">
        <v>97</v>
      </c>
    </row>
    <row r="86" spans="1:14">
      <c r="A86" s="127"/>
      <c r="B86" s="127"/>
      <c r="C86" s="127"/>
      <c r="D86" s="127"/>
      <c r="E86" s="127"/>
      <c r="F86" s="128"/>
      <c r="G86" s="75"/>
      <c r="H86" s="75"/>
      <c r="I86" s="75"/>
      <c r="J86" s="75"/>
    </row>
    <row r="87" spans="1:14">
      <c r="A87" s="127"/>
      <c r="B87" s="127"/>
      <c r="C87" s="127"/>
      <c r="D87" s="127"/>
      <c r="E87" s="127"/>
      <c r="F87" s="128"/>
      <c r="G87" s="110"/>
      <c r="H87" s="110"/>
      <c r="I87" s="110"/>
      <c r="J87" s="71"/>
      <c r="K87" s="46"/>
      <c r="L87" s="107"/>
      <c r="M87" s="107"/>
      <c r="N87" s="45"/>
    </row>
    <row r="88" spans="1:14">
      <c r="A88" s="127"/>
      <c r="B88" s="127"/>
      <c r="C88" s="127"/>
      <c r="D88" s="127"/>
      <c r="E88" s="127"/>
      <c r="F88" s="128"/>
      <c r="G88" s="108"/>
      <c r="H88" s="109"/>
      <c r="I88" s="109"/>
      <c r="J88" s="71"/>
      <c r="K88" s="46"/>
      <c r="L88" s="107"/>
      <c r="M88" s="107"/>
      <c r="N88" s="45"/>
    </row>
    <row r="89" spans="1:14">
      <c r="A89" s="127"/>
      <c r="B89" s="127"/>
      <c r="C89" s="127"/>
      <c r="D89" s="127"/>
      <c r="E89" s="127"/>
      <c r="F89" s="128"/>
      <c r="G89" s="108"/>
      <c r="H89" s="109"/>
      <c r="I89" s="109"/>
      <c r="J89" s="71"/>
      <c r="K89" s="46"/>
      <c r="L89" s="107"/>
      <c r="M89" s="107"/>
      <c r="N89" s="45"/>
    </row>
    <row r="90" spans="1:14">
      <c r="A90" s="127"/>
      <c r="B90" s="127"/>
      <c r="C90" s="127"/>
      <c r="D90" s="127"/>
      <c r="E90" s="127"/>
      <c r="F90" s="128"/>
      <c r="G90" s="110"/>
      <c r="H90" s="113"/>
      <c r="I90" s="113"/>
      <c r="J90" s="71"/>
      <c r="K90" s="47"/>
      <c r="L90" s="107"/>
      <c r="M90" s="107"/>
      <c r="N90" s="45"/>
    </row>
    <row r="91" spans="1:14">
      <c r="A91" s="127"/>
      <c r="B91" s="127"/>
      <c r="C91" s="127"/>
      <c r="D91" s="127"/>
      <c r="E91" s="127"/>
      <c r="F91" s="128"/>
      <c r="G91" s="110"/>
      <c r="H91" s="113"/>
      <c r="I91" s="113"/>
      <c r="J91" s="71"/>
      <c r="K91" s="47"/>
      <c r="L91" s="107"/>
      <c r="M91" s="107"/>
      <c r="N91" s="45"/>
    </row>
    <row r="92" spans="1:14">
      <c r="A92" s="127"/>
      <c r="B92" s="127"/>
      <c r="C92" s="127"/>
      <c r="D92" s="127"/>
      <c r="E92" s="127"/>
      <c r="F92" s="128"/>
      <c r="G92" s="109"/>
      <c r="H92" s="109"/>
      <c r="I92" s="109"/>
      <c r="J92" s="71"/>
      <c r="K92" s="47"/>
      <c r="L92" s="107"/>
      <c r="M92" s="107"/>
      <c r="N92" s="45"/>
    </row>
    <row r="93" spans="1:14">
      <c r="A93" s="127"/>
      <c r="B93" s="127"/>
      <c r="C93" s="127"/>
      <c r="D93" s="127"/>
      <c r="E93" s="127"/>
      <c r="F93" s="128"/>
      <c r="G93" s="111" t="s">
        <v>34</v>
      </c>
      <c r="H93" s="111"/>
      <c r="I93" s="111"/>
      <c r="J93" s="39">
        <f>SUM(J79:J92)</f>
        <v>3906600</v>
      </c>
      <c r="K93" s="42">
        <f>SUM(K79:K89)</f>
        <v>1</v>
      </c>
      <c r="L93" s="112"/>
      <c r="M93" s="112"/>
      <c r="N93" s="43"/>
    </row>
    <row r="94" spans="1:14" ht="23.45">
      <c r="A94" s="119" t="s">
        <v>98</v>
      </c>
      <c r="B94" s="119"/>
      <c r="C94" s="119"/>
      <c r="D94" s="119"/>
      <c r="E94" s="119"/>
      <c r="F94" s="119"/>
      <c r="G94" s="120"/>
      <c r="H94" s="120"/>
      <c r="I94" s="120"/>
      <c r="J94" s="120"/>
      <c r="K94" s="120"/>
      <c r="L94" s="120"/>
      <c r="M94" s="120"/>
      <c r="N94" s="120"/>
    </row>
    <row r="95" spans="1:14" ht="93.75" customHeight="1">
      <c r="A95" s="131" t="s">
        <v>99</v>
      </c>
      <c r="B95" s="132"/>
      <c r="C95" s="132"/>
      <c r="D95" s="132"/>
      <c r="E95" s="132"/>
      <c r="F95" s="132"/>
      <c r="G95" s="132"/>
      <c r="H95" s="132"/>
      <c r="I95" s="132"/>
      <c r="J95" s="132"/>
      <c r="K95" s="132"/>
      <c r="L95" s="132"/>
      <c r="M95" s="132"/>
      <c r="N95" s="132"/>
    </row>
    <row r="96" spans="1:14" ht="28.9">
      <c r="A96" s="31"/>
      <c r="B96" s="31"/>
      <c r="C96" s="31"/>
      <c r="D96" s="31"/>
      <c r="E96" s="31"/>
      <c r="F96" s="31"/>
      <c r="G96" s="114" t="s">
        <v>100</v>
      </c>
      <c r="H96" s="115"/>
      <c r="I96" s="116"/>
      <c r="J96" s="33" t="s">
        <v>101</v>
      </c>
      <c r="K96" s="34" t="s">
        <v>102</v>
      </c>
      <c r="L96" s="34" t="s">
        <v>103</v>
      </c>
      <c r="M96" s="35" t="s">
        <v>104</v>
      </c>
      <c r="N96" s="32" t="s">
        <v>105</v>
      </c>
    </row>
    <row r="97" spans="1:14">
      <c r="G97" s="129" t="s">
        <v>106</v>
      </c>
      <c r="H97" s="122"/>
      <c r="I97" s="122"/>
      <c r="J97" s="67">
        <f>J49</f>
        <v>250000</v>
      </c>
      <c r="K97" s="68">
        <f>(J79/'Factors &amp; Assumptions'!B5)+(' EBS Report'!J80/'Factors &amp; Assumptions'!B9/'Factors &amp; Assumptions'!B10)</f>
        <v>1883002.2075055186</v>
      </c>
      <c r="L97" s="38">
        <f t="shared" ref="L97:L103" si="6">K97+J97</f>
        <v>2133002.2075055186</v>
      </c>
      <c r="M97" s="52">
        <f>L97/$J$61</f>
        <v>0.35909128072483476</v>
      </c>
      <c r="N97" t="s">
        <v>107</v>
      </c>
    </row>
    <row r="98" spans="1:14">
      <c r="G98" s="108" t="s">
        <v>108</v>
      </c>
      <c r="H98" s="109"/>
      <c r="I98" s="109"/>
      <c r="J98" s="68">
        <f>J52</f>
        <v>200000</v>
      </c>
      <c r="K98" s="68">
        <f>(J82/'Factors &amp; Assumptions'!B5)+(' EBS Report'!J83/'Factors &amp; Assumptions'!B9/'Factors &amp; Assumptions'!B10)</f>
        <v>801125.82781456946</v>
      </c>
      <c r="L98" s="44">
        <f t="shared" si="6"/>
        <v>1001125.8278145695</v>
      </c>
      <c r="M98" s="46">
        <f>L98/$J$61</f>
        <v>0.16853970165228443</v>
      </c>
      <c r="N98" s="45" t="s">
        <v>109</v>
      </c>
    </row>
    <row r="99" spans="1:14">
      <c r="G99" s="109" t="s">
        <v>65</v>
      </c>
      <c r="H99" s="109"/>
      <c r="I99" s="109"/>
      <c r="J99" s="68">
        <f>J69</f>
        <v>300000</v>
      </c>
      <c r="K99" s="68">
        <f>J85</f>
        <v>460000</v>
      </c>
      <c r="L99" s="44">
        <f t="shared" si="6"/>
        <v>760000</v>
      </c>
      <c r="M99" s="46">
        <f t="shared" ref="M99:M103" si="7">L99/$J$61</f>
        <v>0.12794612794612795</v>
      </c>
      <c r="N99" s="45" t="s">
        <v>110</v>
      </c>
    </row>
    <row r="100" spans="1:14">
      <c r="G100" s="108" t="s">
        <v>111</v>
      </c>
      <c r="H100" s="109"/>
      <c r="I100" s="109"/>
      <c r="J100" s="68">
        <f>J55</f>
        <v>320000</v>
      </c>
      <c r="K100" s="69">
        <v>0</v>
      </c>
      <c r="L100" s="44">
        <f t="shared" si="6"/>
        <v>320000</v>
      </c>
      <c r="M100" s="46">
        <f t="shared" si="7"/>
        <v>5.387205387205387E-2</v>
      </c>
      <c r="N100" s="45" t="s">
        <v>110</v>
      </c>
    </row>
    <row r="101" spans="1:14">
      <c r="G101" s="108" t="str">
        <f>G53</f>
        <v>Lighting</v>
      </c>
      <c r="H101" s="109"/>
      <c r="I101" s="109"/>
      <c r="J101" s="68">
        <f>J53</f>
        <v>300000</v>
      </c>
      <c r="K101" s="69">
        <v>0</v>
      </c>
      <c r="L101" s="44">
        <f t="shared" si="6"/>
        <v>300000</v>
      </c>
      <c r="M101" s="46">
        <f t="shared" si="7"/>
        <v>5.0505050505050504E-2</v>
      </c>
      <c r="N101" s="45" t="s">
        <v>110</v>
      </c>
    </row>
    <row r="102" spans="1:14">
      <c r="G102" s="109" t="str">
        <f>G54</f>
        <v>Ventilation</v>
      </c>
      <c r="H102" s="109"/>
      <c r="I102" s="109"/>
      <c r="J102" s="68">
        <f>J70</f>
        <v>450000</v>
      </c>
      <c r="K102" s="69">
        <v>0</v>
      </c>
      <c r="L102" s="44">
        <f t="shared" si="6"/>
        <v>450000</v>
      </c>
      <c r="M102" s="46">
        <f t="shared" si="7"/>
        <v>7.575757575757576E-2</v>
      </c>
      <c r="N102" s="45" t="s">
        <v>110</v>
      </c>
    </row>
    <row r="103" spans="1:14">
      <c r="G103" s="108" t="str">
        <f>G58</f>
        <v>Transport Fuel [DERV]</v>
      </c>
      <c r="H103" s="109"/>
      <c r="I103" s="109"/>
      <c r="J103" s="70">
        <v>0</v>
      </c>
      <c r="K103" s="68">
        <f>J58</f>
        <v>720000</v>
      </c>
      <c r="L103" s="44">
        <f t="shared" si="6"/>
        <v>720000</v>
      </c>
      <c r="M103" s="46">
        <f t="shared" si="7"/>
        <v>0.12121212121212122</v>
      </c>
      <c r="N103" s="45" t="s">
        <v>110</v>
      </c>
    </row>
    <row r="104" spans="1:14">
      <c r="G104" s="110"/>
      <c r="H104" s="110"/>
      <c r="I104" s="110"/>
      <c r="J104" s="71"/>
      <c r="K104" s="72"/>
      <c r="L104" s="45"/>
      <c r="M104" s="45"/>
      <c r="N104" s="45"/>
    </row>
    <row r="105" spans="1:14">
      <c r="G105" s="110"/>
      <c r="H105" s="110"/>
      <c r="I105" s="110"/>
      <c r="J105" s="71"/>
      <c r="K105" s="72"/>
      <c r="L105" s="45"/>
      <c r="M105" s="45"/>
      <c r="N105" s="45"/>
    </row>
    <row r="106" spans="1:14">
      <c r="G106" s="108"/>
      <c r="H106" s="109"/>
      <c r="I106" s="109"/>
      <c r="J106" s="71"/>
      <c r="K106" s="72"/>
      <c r="L106" s="45"/>
      <c r="M106" s="45"/>
      <c r="N106" s="45"/>
    </row>
    <row r="107" spans="1:14">
      <c r="G107" s="108"/>
      <c r="H107" s="109"/>
      <c r="I107" s="109"/>
      <c r="J107" s="71"/>
      <c r="K107" s="72"/>
      <c r="L107" s="45"/>
      <c r="M107" s="45"/>
      <c r="N107" s="45"/>
    </row>
    <row r="108" spans="1:14">
      <c r="G108" s="110"/>
      <c r="H108" s="113"/>
      <c r="I108" s="113"/>
      <c r="J108" s="71"/>
      <c r="K108" s="73"/>
      <c r="L108" s="45"/>
      <c r="M108" s="45"/>
      <c r="N108" s="45"/>
    </row>
    <row r="109" spans="1:14">
      <c r="G109" s="110"/>
      <c r="H109" s="113"/>
      <c r="I109" s="113"/>
      <c r="J109" s="71"/>
      <c r="K109" s="73"/>
      <c r="L109" s="45"/>
      <c r="M109" s="45"/>
      <c r="N109" s="45"/>
    </row>
    <row r="110" spans="1:14">
      <c r="G110" s="109"/>
      <c r="H110" s="109"/>
      <c r="I110" s="109"/>
      <c r="J110" s="71"/>
      <c r="K110" s="73"/>
      <c r="L110" s="45"/>
      <c r="M110" s="45"/>
      <c r="N110" s="45"/>
    </row>
    <row r="111" spans="1:14">
      <c r="G111" s="111" t="s">
        <v>34</v>
      </c>
      <c r="H111" s="111"/>
      <c r="I111" s="111"/>
      <c r="J111" s="39">
        <f>SUM(J97:J110)</f>
        <v>1820000</v>
      </c>
      <c r="K111" s="39">
        <f t="shared" ref="K111:L111" si="8">SUM(K97:K110)</f>
        <v>3864128.0353200883</v>
      </c>
      <c r="L111" s="39">
        <f t="shared" si="8"/>
        <v>5684128.0353200883</v>
      </c>
      <c r="M111" s="40">
        <f>SUM(M97:M110)</f>
        <v>0.95692391167004853</v>
      </c>
      <c r="N111" s="30" t="s">
        <v>112</v>
      </c>
    </row>
    <row r="112" spans="1:14" ht="23.45">
      <c r="A112" s="117" t="s">
        <v>113</v>
      </c>
      <c r="B112" s="117"/>
      <c r="C112" s="117"/>
      <c r="D112" s="117"/>
      <c r="E112" s="117"/>
      <c r="F112" s="117"/>
      <c r="G112" s="118"/>
      <c r="H112" s="118"/>
      <c r="I112" s="118"/>
      <c r="J112" s="118"/>
      <c r="K112" s="118"/>
      <c r="L112" s="118"/>
      <c r="M112" s="118"/>
      <c r="N112" s="118"/>
    </row>
    <row r="113" spans="1:1">
      <c r="A113" t="s">
        <v>114</v>
      </c>
    </row>
    <row r="114" spans="1:1">
      <c r="A114" t="s">
        <v>115</v>
      </c>
    </row>
    <row r="115" spans="1:1">
      <c r="A115" t="s">
        <v>116</v>
      </c>
    </row>
    <row r="116" spans="1:1">
      <c r="A116" t="s">
        <v>117</v>
      </c>
    </row>
    <row r="117" spans="1:1">
      <c r="A117" t="s">
        <v>118</v>
      </c>
    </row>
  </sheetData>
  <mergeCells count="128">
    <mergeCell ref="G90:I90"/>
    <mergeCell ref="L90:M90"/>
    <mergeCell ref="G91:I91"/>
    <mergeCell ref="L91:M91"/>
    <mergeCell ref="G58:I58"/>
    <mergeCell ref="G60:I60"/>
    <mergeCell ref="A47:F61"/>
    <mergeCell ref="G47:I47"/>
    <mergeCell ref="G48:I48"/>
    <mergeCell ref="G49:I49"/>
    <mergeCell ref="G50:I50"/>
    <mergeCell ref="G51:I51"/>
    <mergeCell ref="G52:I52"/>
    <mergeCell ref="G53:I53"/>
    <mergeCell ref="G54:I54"/>
    <mergeCell ref="G61:I61"/>
    <mergeCell ref="G57:I57"/>
    <mergeCell ref="G59:I59"/>
    <mergeCell ref="A62:F62"/>
    <mergeCell ref="G62:I62"/>
    <mergeCell ref="A63:F77"/>
    <mergeCell ref="G63:I63"/>
    <mergeCell ref="G64:I64"/>
    <mergeCell ref="G71:I71"/>
    <mergeCell ref="G72:I72"/>
    <mergeCell ref="G73:I73"/>
    <mergeCell ref="G74:I74"/>
    <mergeCell ref="G68:I68"/>
    <mergeCell ref="G69:I69"/>
    <mergeCell ref="G70:I70"/>
    <mergeCell ref="G65:I65"/>
    <mergeCell ref="G66:I66"/>
    <mergeCell ref="G67:I67"/>
    <mergeCell ref="A2:N2"/>
    <mergeCell ref="A3:N14"/>
    <mergeCell ref="A31:F45"/>
    <mergeCell ref="L47:M47"/>
    <mergeCell ref="L48:M48"/>
    <mergeCell ref="N16:N29"/>
    <mergeCell ref="N31:N45"/>
    <mergeCell ref="G55:I55"/>
    <mergeCell ref="G56:I56"/>
    <mergeCell ref="L50:M50"/>
    <mergeCell ref="L51:M51"/>
    <mergeCell ref="L49:M49"/>
    <mergeCell ref="A15:F15"/>
    <mergeCell ref="L46:M46"/>
    <mergeCell ref="L52:M52"/>
    <mergeCell ref="L53:M53"/>
    <mergeCell ref="L54:M54"/>
    <mergeCell ref="L55:M55"/>
    <mergeCell ref="G15:M15"/>
    <mergeCell ref="A30:F30"/>
    <mergeCell ref="G30:M30"/>
    <mergeCell ref="A46:F46"/>
    <mergeCell ref="G46:I46"/>
    <mergeCell ref="L58:M58"/>
    <mergeCell ref="L60:M60"/>
    <mergeCell ref="L61:M61"/>
    <mergeCell ref="L62:M62"/>
    <mergeCell ref="L63:M63"/>
    <mergeCell ref="L64:M64"/>
    <mergeCell ref="L65:M65"/>
    <mergeCell ref="L66:M66"/>
    <mergeCell ref="L56:M56"/>
    <mergeCell ref="L57:M57"/>
    <mergeCell ref="L59:M59"/>
    <mergeCell ref="A112:N112"/>
    <mergeCell ref="L74:M74"/>
    <mergeCell ref="L75:M75"/>
    <mergeCell ref="L76:M76"/>
    <mergeCell ref="A94:N94"/>
    <mergeCell ref="L77:M77"/>
    <mergeCell ref="G75:I75"/>
    <mergeCell ref="G76:I76"/>
    <mergeCell ref="G77:I77"/>
    <mergeCell ref="A78:F78"/>
    <mergeCell ref="G78:I78"/>
    <mergeCell ref="L78:M78"/>
    <mergeCell ref="A79:F93"/>
    <mergeCell ref="G79:I79"/>
    <mergeCell ref="L79:M79"/>
    <mergeCell ref="G80:I80"/>
    <mergeCell ref="A95:N95"/>
    <mergeCell ref="G97:I97"/>
    <mergeCell ref="L80:M80"/>
    <mergeCell ref="G81:I81"/>
    <mergeCell ref="L81:M81"/>
    <mergeCell ref="G82:I82"/>
    <mergeCell ref="L82:M82"/>
    <mergeCell ref="G85:I85"/>
    <mergeCell ref="G108:I108"/>
    <mergeCell ref="G109:I109"/>
    <mergeCell ref="G110:I110"/>
    <mergeCell ref="G111:I111"/>
    <mergeCell ref="G99:I99"/>
    <mergeCell ref="G96:I96"/>
    <mergeCell ref="G98:I98"/>
    <mergeCell ref="G100:I100"/>
    <mergeCell ref="G101:I101"/>
    <mergeCell ref="G102:I102"/>
    <mergeCell ref="G103:I103"/>
    <mergeCell ref="G104:I104"/>
    <mergeCell ref="G105:I105"/>
    <mergeCell ref="L69:M69"/>
    <mergeCell ref="L70:M70"/>
    <mergeCell ref="L71:M71"/>
    <mergeCell ref="L72:M72"/>
    <mergeCell ref="L73:M73"/>
    <mergeCell ref="L67:M67"/>
    <mergeCell ref="L68:M68"/>
    <mergeCell ref="G106:I106"/>
    <mergeCell ref="G107:I107"/>
    <mergeCell ref="L85:M85"/>
    <mergeCell ref="G87:I87"/>
    <mergeCell ref="L87:M87"/>
    <mergeCell ref="G88:I88"/>
    <mergeCell ref="L88:M88"/>
    <mergeCell ref="G83:I83"/>
    <mergeCell ref="L83:M83"/>
    <mergeCell ref="G84:I84"/>
    <mergeCell ref="L84:M84"/>
    <mergeCell ref="G92:I92"/>
    <mergeCell ref="L92:M92"/>
    <mergeCell ref="G93:I93"/>
    <mergeCell ref="L93:M93"/>
    <mergeCell ref="G89:I89"/>
    <mergeCell ref="L89:M89"/>
  </mergeCells>
  <dataValidations count="1">
    <dataValidation type="list" allowBlank="1" showInputMessage="1" showErrorMessage="1" sqref="L63:L73 L47 L48:M61 M64:M73 M80:M85 L79:L85 L87:M89" xr:uid="{10FC93C2-D28A-4BB0-BE9C-17FB68F4F8F7}">
      <formula1>"Metered Data, Engineering Calculation, Energy Bill, Other"</formula1>
    </dataValidation>
  </dataValidations>
  <pageMargins left="0.7" right="0.7" top="0.75" bottom="0.75" header="0.3" footer="0.3"/>
  <pageSetup paperSize="9" scale="3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75D20-E95E-4C86-A4D5-28DDA8252FB5}">
  <sheetPr>
    <tabColor rgb="FF0070C0"/>
  </sheetPr>
  <dimension ref="A2:D42"/>
  <sheetViews>
    <sheetView showGridLines="0" zoomScaleNormal="100" workbookViewId="0">
      <selection activeCell="D26" sqref="D26"/>
    </sheetView>
  </sheetViews>
  <sheetFormatPr defaultRowHeight="14.45"/>
  <cols>
    <col min="1" max="1" width="34.7109375" customWidth="1"/>
    <col min="2" max="2" width="13.7109375" customWidth="1"/>
    <col min="3" max="3" width="24.28515625" customWidth="1"/>
    <col min="4" max="4" width="40.7109375" customWidth="1"/>
  </cols>
  <sheetData>
    <row r="2" spans="1:4">
      <c r="A2" s="64" t="s">
        <v>119</v>
      </c>
      <c r="B2" s="65" t="s">
        <v>120</v>
      </c>
      <c r="C2" s="65" t="s">
        <v>121</v>
      </c>
      <c r="D2" s="66" t="s">
        <v>122</v>
      </c>
    </row>
    <row r="3" spans="1:4">
      <c r="A3" s="60" t="s">
        <v>123</v>
      </c>
      <c r="B3" s="61">
        <v>0.15</v>
      </c>
      <c r="C3" s="61" t="s">
        <v>124</v>
      </c>
      <c r="D3" s="62" t="s">
        <v>125</v>
      </c>
    </row>
    <row r="4" spans="1:4">
      <c r="A4" s="60" t="s">
        <v>126</v>
      </c>
      <c r="B4" s="61">
        <v>0.05</v>
      </c>
      <c r="C4" s="61" t="s">
        <v>124</v>
      </c>
      <c r="D4" s="62" t="s">
        <v>125</v>
      </c>
    </row>
    <row r="5" spans="1:4">
      <c r="A5" s="60" t="s">
        <v>127</v>
      </c>
      <c r="B5" s="85">
        <v>0.92</v>
      </c>
      <c r="C5" s="61" t="s">
        <v>112</v>
      </c>
      <c r="D5" s="62" t="s">
        <v>128</v>
      </c>
    </row>
    <row r="6" spans="1:4">
      <c r="A6" s="60" t="s">
        <v>129</v>
      </c>
      <c r="B6" s="61">
        <v>5.7</v>
      </c>
      <c r="C6" s="61" t="s">
        <v>112</v>
      </c>
      <c r="D6" s="62" t="s">
        <v>128</v>
      </c>
    </row>
    <row r="7" spans="1:4">
      <c r="A7" s="60" t="s">
        <v>130</v>
      </c>
      <c r="B7" s="61">
        <v>3.1</v>
      </c>
      <c r="C7" s="61" t="s">
        <v>112</v>
      </c>
      <c r="D7" s="62" t="s">
        <v>128</v>
      </c>
    </row>
    <row r="8" spans="1:4">
      <c r="A8" s="60" t="s">
        <v>131</v>
      </c>
      <c r="B8" s="63">
        <v>0.35399999999999998</v>
      </c>
      <c r="C8" s="61" t="s">
        <v>112</v>
      </c>
      <c r="D8" s="62" t="s">
        <v>128</v>
      </c>
    </row>
    <row r="9" spans="1:4">
      <c r="A9" s="60" t="s">
        <v>132</v>
      </c>
      <c r="B9" s="63">
        <v>0.55200000000000005</v>
      </c>
      <c r="C9" s="61" t="s">
        <v>112</v>
      </c>
      <c r="D9" s="62" t="s">
        <v>128</v>
      </c>
    </row>
    <row r="10" spans="1:4">
      <c r="A10" s="60" t="s">
        <v>133</v>
      </c>
      <c r="B10" s="63">
        <f>B8+B9</f>
        <v>0.90600000000000003</v>
      </c>
      <c r="C10" s="61" t="s">
        <v>112</v>
      </c>
      <c r="D10" s="62" t="s">
        <v>128</v>
      </c>
    </row>
    <row r="11" spans="1:4">
      <c r="A11" s="60" t="s">
        <v>134</v>
      </c>
      <c r="B11" s="61">
        <v>5.52</v>
      </c>
      <c r="C11" s="61" t="s">
        <v>112</v>
      </c>
      <c r="D11" s="62" t="s">
        <v>128</v>
      </c>
    </row>
    <row r="12" spans="1:4">
      <c r="A12" s="12"/>
      <c r="B12" s="13"/>
      <c r="C12" s="13"/>
      <c r="D12" s="14"/>
    </row>
    <row r="13" spans="1:4">
      <c r="A13" s="12"/>
      <c r="B13" s="13"/>
      <c r="C13" s="13"/>
      <c r="D13" s="14"/>
    </row>
    <row r="14" spans="1:4">
      <c r="A14" s="15"/>
      <c r="B14" s="16"/>
      <c r="C14" s="16"/>
      <c r="D14" s="17"/>
    </row>
    <row r="15" spans="1:4" ht="15" thickBot="1"/>
    <row r="16" spans="1:4" ht="16.149999999999999" thickBot="1">
      <c r="A16" s="92" t="s">
        <v>135</v>
      </c>
      <c r="C16" s="94" t="s">
        <v>136</v>
      </c>
    </row>
    <row r="17" spans="1:3" ht="15" thickBot="1">
      <c r="A17" s="93" t="s">
        <v>137</v>
      </c>
      <c r="C17" s="95" t="s">
        <v>106</v>
      </c>
    </row>
    <row r="18" spans="1:3" ht="15" thickBot="1">
      <c r="A18" s="93" t="s">
        <v>138</v>
      </c>
      <c r="C18" s="95" t="s">
        <v>139</v>
      </c>
    </row>
    <row r="19" spans="1:3" ht="15" thickBot="1">
      <c r="A19" s="93" t="s">
        <v>140</v>
      </c>
      <c r="C19" s="95" t="s">
        <v>141</v>
      </c>
    </row>
    <row r="20" spans="1:3" ht="15" thickBot="1">
      <c r="A20" s="93" t="s">
        <v>142</v>
      </c>
      <c r="C20" s="95" t="s">
        <v>143</v>
      </c>
    </row>
    <row r="21" spans="1:3" ht="15" thickBot="1">
      <c r="A21" s="93" t="s">
        <v>144</v>
      </c>
      <c r="C21" s="95" t="s">
        <v>61</v>
      </c>
    </row>
    <row r="22" spans="1:3" ht="29.45" thickBot="1">
      <c r="A22" s="93" t="s">
        <v>145</v>
      </c>
      <c r="C22" s="95" t="s">
        <v>146</v>
      </c>
    </row>
    <row r="23" spans="1:3" ht="29.45" thickBot="1">
      <c r="A23" s="93" t="s">
        <v>147</v>
      </c>
      <c r="C23" s="95" t="s">
        <v>148</v>
      </c>
    </row>
    <row r="24" spans="1:3" ht="29.45" thickBot="1">
      <c r="A24" s="93" t="s">
        <v>149</v>
      </c>
      <c r="C24" s="95" t="s">
        <v>150</v>
      </c>
    </row>
    <row r="25" spans="1:3" ht="15" thickBot="1">
      <c r="A25" s="93" t="s">
        <v>151</v>
      </c>
      <c r="C25" s="95" t="s">
        <v>152</v>
      </c>
    </row>
    <row r="26" spans="1:3" ht="15" thickBot="1">
      <c r="A26" s="93" t="s">
        <v>153</v>
      </c>
      <c r="C26" s="95" t="s">
        <v>154</v>
      </c>
    </row>
    <row r="27" spans="1:3" ht="15" thickBot="1">
      <c r="A27" s="93" t="s">
        <v>155</v>
      </c>
      <c r="C27" s="95" t="s">
        <v>108</v>
      </c>
    </row>
    <row r="28" spans="1:3" ht="15" thickBot="1">
      <c r="A28" s="93" t="s">
        <v>156</v>
      </c>
      <c r="C28" s="95" t="s">
        <v>157</v>
      </c>
    </row>
    <row r="29" spans="1:3" ht="15" thickBot="1">
      <c r="A29" s="93" t="s">
        <v>158</v>
      </c>
    </row>
    <row r="30" spans="1:3" ht="15" thickBot="1">
      <c r="A30" s="93" t="s">
        <v>159</v>
      </c>
    </row>
    <row r="31" spans="1:3" ht="15" thickBot="1">
      <c r="A31" s="93" t="s">
        <v>160</v>
      </c>
    </row>
    <row r="32" spans="1:3" ht="15" thickBot="1">
      <c r="A32" s="93" t="s">
        <v>161</v>
      </c>
    </row>
    <row r="33" spans="1:1" ht="15" thickBot="1">
      <c r="A33" s="93" t="s">
        <v>162</v>
      </c>
    </row>
    <row r="34" spans="1:1" ht="15" thickBot="1">
      <c r="A34" s="93" t="s">
        <v>163</v>
      </c>
    </row>
    <row r="35" spans="1:1" ht="15" thickBot="1">
      <c r="A35" s="93" t="s">
        <v>164</v>
      </c>
    </row>
    <row r="36" spans="1:1" ht="15" thickBot="1">
      <c r="A36" s="93" t="s">
        <v>165</v>
      </c>
    </row>
    <row r="37" spans="1:1" ht="15" thickBot="1">
      <c r="A37" s="93" t="s">
        <v>166</v>
      </c>
    </row>
    <row r="38" spans="1:1" ht="15" thickBot="1">
      <c r="A38" s="93" t="s">
        <v>167</v>
      </c>
    </row>
    <row r="39" spans="1:1" ht="15" thickBot="1">
      <c r="A39" s="93" t="s">
        <v>168</v>
      </c>
    </row>
    <row r="40" spans="1:1" ht="15" thickBot="1">
      <c r="A40" s="93" t="s">
        <v>169</v>
      </c>
    </row>
    <row r="41" spans="1:1" ht="15" thickBot="1">
      <c r="A41" s="93" t="s">
        <v>170</v>
      </c>
    </row>
    <row r="42" spans="1:1" ht="15" thickBot="1">
      <c r="A42" s="93" t="s">
        <v>171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D04FF-7154-49FA-8D89-452851DB7BBB}">
  <sheetPr>
    <tabColor rgb="FF0070C0"/>
  </sheetPr>
  <dimension ref="A1:M290"/>
  <sheetViews>
    <sheetView showGridLines="0" workbookViewId="0">
      <selection activeCell="N23" sqref="N23"/>
    </sheetView>
  </sheetViews>
  <sheetFormatPr defaultRowHeight="14.45"/>
  <sheetData>
    <row r="1" spans="1:13">
      <c r="A1" s="159" t="s">
        <v>172</v>
      </c>
      <c r="B1" s="159"/>
      <c r="C1" s="159"/>
      <c r="D1" s="159"/>
      <c r="E1" s="159"/>
      <c r="F1" s="159"/>
      <c r="G1" s="159"/>
      <c r="H1" s="159"/>
      <c r="I1" s="159"/>
      <c r="J1" s="159"/>
      <c r="K1" s="159"/>
      <c r="L1" s="159"/>
      <c r="M1" s="159"/>
    </row>
    <row r="2" spans="1:13">
      <c r="A2" s="78"/>
      <c r="B2" s="78"/>
      <c r="C2" s="78"/>
      <c r="D2" s="78"/>
      <c r="E2" s="78"/>
      <c r="F2" s="78"/>
      <c r="G2" s="78"/>
      <c r="H2" s="78"/>
      <c r="I2" s="78"/>
      <c r="J2" s="78"/>
      <c r="K2" s="78"/>
      <c r="L2" s="78"/>
      <c r="M2" s="78"/>
    </row>
    <row r="3" spans="1:13">
      <c r="A3" s="78"/>
      <c r="B3" s="78"/>
      <c r="C3" s="78"/>
      <c r="D3" s="78"/>
      <c r="E3" s="78"/>
      <c r="F3" s="78"/>
      <c r="G3" s="78"/>
      <c r="H3" s="78"/>
      <c r="I3" s="78"/>
      <c r="J3" s="78"/>
      <c r="K3" s="78"/>
      <c r="L3" s="78"/>
      <c r="M3" s="78"/>
    </row>
    <row r="4" spans="1:13">
      <c r="A4" s="78"/>
      <c r="B4" s="78"/>
      <c r="C4" s="78"/>
      <c r="D4" s="78"/>
      <c r="E4" s="78"/>
      <c r="F4" s="78"/>
      <c r="G4" s="78"/>
      <c r="H4" s="78"/>
      <c r="I4" s="78"/>
      <c r="J4" s="78"/>
      <c r="K4" s="78"/>
      <c r="L4" s="78"/>
      <c r="M4" s="78"/>
    </row>
    <row r="5" spans="1:13">
      <c r="A5" s="78"/>
      <c r="B5" s="78"/>
      <c r="C5" s="78"/>
      <c r="D5" s="78"/>
      <c r="E5" s="78"/>
      <c r="F5" s="78"/>
      <c r="G5" s="78"/>
      <c r="H5" s="78"/>
      <c r="I5" s="78"/>
      <c r="J5" s="78"/>
      <c r="K5" s="78"/>
      <c r="L5" s="78"/>
      <c r="M5" s="78"/>
    </row>
    <row r="6" spans="1:13">
      <c r="A6" s="78"/>
      <c r="B6" s="78"/>
      <c r="C6" s="78"/>
      <c r="D6" s="78"/>
      <c r="E6" s="78"/>
      <c r="F6" s="78"/>
      <c r="G6" s="78"/>
      <c r="H6" s="78"/>
      <c r="I6" s="78"/>
      <c r="J6" s="78"/>
      <c r="K6" s="78"/>
      <c r="L6" s="78"/>
      <c r="M6" s="78"/>
    </row>
    <row r="7" spans="1:13">
      <c r="A7" s="78"/>
      <c r="B7" s="78"/>
      <c r="C7" s="78"/>
      <c r="D7" s="78"/>
      <c r="E7" s="78"/>
      <c r="F7" s="78"/>
      <c r="G7" s="78"/>
      <c r="H7" s="78"/>
      <c r="I7" s="78"/>
      <c r="J7" s="78"/>
      <c r="K7" s="78"/>
      <c r="L7" s="78"/>
      <c r="M7" s="78"/>
    </row>
    <row r="8" spans="1:13">
      <c r="A8" s="78"/>
      <c r="B8" s="78"/>
      <c r="C8" s="78"/>
      <c r="D8" s="78"/>
      <c r="E8" s="78"/>
      <c r="F8" s="78"/>
      <c r="G8" s="78"/>
      <c r="H8" s="78"/>
      <c r="I8" s="78"/>
      <c r="J8" s="78"/>
      <c r="K8" s="78"/>
      <c r="L8" s="78"/>
      <c r="M8" s="78"/>
    </row>
    <row r="9" spans="1:13">
      <c r="A9" s="78"/>
      <c r="B9" s="78"/>
      <c r="C9" s="78"/>
      <c r="D9" s="78"/>
      <c r="E9" s="78"/>
      <c r="F9" s="78"/>
      <c r="G9" s="78"/>
      <c r="H9" s="78"/>
      <c r="I9" s="78"/>
      <c r="J9" s="78"/>
      <c r="K9" s="78"/>
      <c r="L9" s="78"/>
      <c r="M9" s="78"/>
    </row>
    <row r="10" spans="1:13">
      <c r="A10" s="78"/>
      <c r="B10" s="78"/>
      <c r="C10" s="78"/>
      <c r="D10" s="78"/>
      <c r="E10" s="78"/>
      <c r="F10" s="78"/>
      <c r="G10" s="78"/>
      <c r="H10" s="78"/>
      <c r="I10" s="78"/>
      <c r="J10" s="78"/>
      <c r="K10" s="78"/>
      <c r="L10" s="78"/>
      <c r="M10" s="78"/>
    </row>
    <row r="11" spans="1:13">
      <c r="A11" s="78"/>
      <c r="B11" s="78"/>
      <c r="C11" s="78"/>
      <c r="D11" s="78"/>
      <c r="E11" s="78"/>
      <c r="F11" s="78"/>
      <c r="G11" s="78"/>
      <c r="H11" s="78"/>
      <c r="I11" s="78"/>
      <c r="J11" s="78"/>
      <c r="K11" s="78"/>
      <c r="L11" s="78"/>
      <c r="M11" s="78"/>
    </row>
    <row r="12" spans="1:13">
      <c r="A12" s="78"/>
      <c r="B12" s="78"/>
      <c r="C12" s="78"/>
      <c r="D12" s="78"/>
      <c r="E12" s="78"/>
      <c r="F12" s="78"/>
      <c r="G12" s="78"/>
      <c r="H12" s="78"/>
      <c r="I12" s="78"/>
      <c r="J12" s="78"/>
      <c r="K12" s="78"/>
      <c r="L12" s="78"/>
      <c r="M12" s="78"/>
    </row>
    <row r="13" spans="1:13">
      <c r="A13" s="78"/>
      <c r="B13" s="78"/>
      <c r="C13" s="78"/>
      <c r="D13" s="78"/>
      <c r="E13" s="78"/>
      <c r="F13" s="78"/>
      <c r="G13" s="78"/>
      <c r="H13" s="78"/>
      <c r="I13" s="78"/>
      <c r="J13" s="78"/>
      <c r="K13" s="78"/>
      <c r="L13" s="78"/>
      <c r="M13" s="78"/>
    </row>
    <row r="14" spans="1:13">
      <c r="A14" s="78"/>
      <c r="B14" s="78"/>
      <c r="C14" s="78"/>
      <c r="D14" s="78"/>
      <c r="E14" s="78"/>
      <c r="F14" s="78"/>
      <c r="G14" s="78"/>
      <c r="H14" s="78"/>
      <c r="I14" s="78"/>
      <c r="J14" s="78"/>
      <c r="K14" s="78"/>
      <c r="L14" s="78"/>
      <c r="M14" s="78"/>
    </row>
    <row r="15" spans="1:13">
      <c r="A15" s="78"/>
      <c r="B15" s="78"/>
      <c r="C15" s="78"/>
      <c r="D15" s="78"/>
      <c r="E15" s="78"/>
      <c r="F15" s="78"/>
      <c r="G15" s="78"/>
      <c r="H15" s="78"/>
      <c r="I15" s="78"/>
      <c r="J15" s="78"/>
      <c r="K15" s="78"/>
      <c r="L15" s="78"/>
      <c r="M15" s="78"/>
    </row>
    <row r="16" spans="1:13">
      <c r="A16" s="78"/>
      <c r="B16" s="78"/>
      <c r="C16" s="78"/>
      <c r="D16" s="78"/>
      <c r="E16" s="78"/>
      <c r="F16" s="78"/>
      <c r="G16" s="78"/>
      <c r="H16" s="78"/>
      <c r="I16" s="78"/>
      <c r="J16" s="78"/>
      <c r="K16" s="78"/>
      <c r="L16" s="78"/>
      <c r="M16" s="78"/>
    </row>
    <row r="17" spans="1:13">
      <c r="A17" s="78"/>
      <c r="B17" s="78"/>
      <c r="C17" s="78"/>
      <c r="D17" s="78"/>
      <c r="E17" s="78"/>
      <c r="F17" s="78"/>
      <c r="G17" s="78"/>
      <c r="H17" s="78"/>
      <c r="I17" s="78"/>
      <c r="J17" s="78"/>
      <c r="K17" s="78"/>
      <c r="L17" s="78"/>
      <c r="M17" s="78"/>
    </row>
    <row r="18" spans="1:13">
      <c r="A18" s="78"/>
      <c r="B18" s="78"/>
      <c r="C18" s="78"/>
      <c r="D18" s="78"/>
      <c r="E18" s="78"/>
      <c r="F18" s="78"/>
      <c r="G18" s="78"/>
      <c r="H18" s="78"/>
      <c r="I18" s="78"/>
      <c r="J18" s="78"/>
      <c r="K18" s="78"/>
      <c r="L18" s="78"/>
      <c r="M18" s="78"/>
    </row>
    <row r="19" spans="1:13">
      <c r="A19" s="78"/>
      <c r="B19" s="78"/>
      <c r="C19" s="78"/>
      <c r="D19" s="78"/>
      <c r="E19" s="78"/>
      <c r="F19" s="78"/>
      <c r="G19" s="78"/>
      <c r="H19" s="78"/>
      <c r="I19" s="78"/>
      <c r="J19" s="78"/>
      <c r="K19" s="78"/>
      <c r="L19" s="78"/>
      <c r="M19" s="78"/>
    </row>
    <row r="20" spans="1:13">
      <c r="A20" s="78"/>
      <c r="B20" s="78"/>
      <c r="C20" s="78"/>
      <c r="D20" s="78"/>
      <c r="E20" s="78"/>
      <c r="F20" s="78"/>
      <c r="G20" s="78"/>
      <c r="H20" s="78"/>
      <c r="I20" s="78"/>
      <c r="J20" s="78"/>
      <c r="K20" s="78"/>
      <c r="L20" s="78"/>
      <c r="M20" s="78"/>
    </row>
    <row r="21" spans="1:13">
      <c r="A21" s="78"/>
      <c r="B21" s="78"/>
      <c r="C21" s="78"/>
      <c r="D21" s="78"/>
      <c r="E21" s="78"/>
      <c r="F21" s="78"/>
      <c r="G21" s="78"/>
      <c r="H21" s="78"/>
      <c r="I21" s="78"/>
      <c r="J21" s="78"/>
      <c r="K21" s="78"/>
      <c r="L21" s="78"/>
      <c r="M21" s="78"/>
    </row>
    <row r="22" spans="1:13">
      <c r="A22" s="78"/>
      <c r="B22" s="78"/>
      <c r="C22" s="78"/>
      <c r="D22" s="78"/>
      <c r="E22" s="78"/>
      <c r="F22" s="78"/>
      <c r="G22" s="78"/>
      <c r="H22" s="78"/>
      <c r="I22" s="78"/>
      <c r="J22" s="78"/>
      <c r="K22" s="78"/>
      <c r="L22" s="78"/>
      <c r="M22" s="78"/>
    </row>
    <row r="23" spans="1:13">
      <c r="A23" s="78"/>
      <c r="B23" s="78"/>
      <c r="C23" s="78"/>
      <c r="D23" s="78"/>
      <c r="E23" s="78"/>
      <c r="F23" s="78"/>
      <c r="G23" s="78"/>
      <c r="H23" s="78"/>
      <c r="I23" s="78"/>
      <c r="J23" s="78"/>
      <c r="K23" s="78"/>
      <c r="L23" s="78"/>
      <c r="M23" s="78"/>
    </row>
    <row r="24" spans="1:13">
      <c r="A24" s="78"/>
      <c r="B24" s="78"/>
      <c r="C24" s="78"/>
      <c r="D24" s="78"/>
      <c r="E24" s="78"/>
      <c r="F24" s="78"/>
      <c r="G24" s="78"/>
      <c r="H24" s="78"/>
      <c r="I24" s="78"/>
      <c r="J24" s="78"/>
      <c r="K24" s="78"/>
      <c r="L24" s="78"/>
      <c r="M24" s="78"/>
    </row>
    <row r="25" spans="1:13">
      <c r="A25" s="78"/>
      <c r="B25" s="78"/>
      <c r="C25" s="78"/>
      <c r="D25" s="78"/>
      <c r="E25" s="78"/>
      <c r="F25" s="78"/>
      <c r="G25" s="78"/>
      <c r="H25" s="78"/>
      <c r="I25" s="78"/>
      <c r="J25" s="78"/>
      <c r="K25" s="78"/>
      <c r="L25" s="78"/>
      <c r="M25" s="78"/>
    </row>
    <row r="26" spans="1:13">
      <c r="A26" s="78"/>
      <c r="B26" s="78"/>
      <c r="C26" s="78"/>
      <c r="D26" s="78"/>
      <c r="E26" s="78"/>
      <c r="F26" s="78"/>
      <c r="G26" s="78"/>
      <c r="H26" s="78"/>
      <c r="I26" s="78"/>
      <c r="J26" s="78"/>
      <c r="K26" s="78"/>
      <c r="L26" s="78"/>
      <c r="M26" s="78"/>
    </row>
    <row r="27" spans="1:13">
      <c r="A27" s="78"/>
      <c r="B27" s="78"/>
      <c r="C27" s="78"/>
      <c r="D27" s="78"/>
      <c r="E27" s="78"/>
      <c r="F27" s="78"/>
      <c r="G27" s="78"/>
      <c r="H27" s="78"/>
      <c r="I27" s="78"/>
      <c r="J27" s="78"/>
      <c r="K27" s="78"/>
      <c r="L27" s="78"/>
      <c r="M27" s="78"/>
    </row>
    <row r="28" spans="1:13">
      <c r="A28" s="78"/>
      <c r="B28" s="78"/>
      <c r="C28" s="78"/>
      <c r="D28" s="78"/>
      <c r="E28" s="78"/>
      <c r="F28" s="78"/>
      <c r="G28" s="78"/>
      <c r="H28" s="78"/>
      <c r="I28" s="78"/>
      <c r="J28" s="78"/>
      <c r="K28" s="78"/>
      <c r="L28" s="78"/>
      <c r="M28" s="78"/>
    </row>
    <row r="29" spans="1:13">
      <c r="A29" s="78"/>
      <c r="B29" s="78"/>
      <c r="C29" s="78"/>
      <c r="D29" s="78"/>
      <c r="E29" s="78"/>
      <c r="F29" s="78"/>
      <c r="G29" s="78"/>
      <c r="H29" s="78"/>
      <c r="I29" s="78"/>
      <c r="J29" s="78"/>
      <c r="K29" s="78"/>
      <c r="L29" s="78"/>
      <c r="M29" s="78"/>
    </row>
    <row r="30" spans="1:13">
      <c r="A30" s="78"/>
      <c r="B30" s="78"/>
      <c r="C30" s="78"/>
      <c r="D30" s="78"/>
      <c r="E30" s="78"/>
      <c r="F30" s="78"/>
      <c r="G30" s="78"/>
      <c r="H30" s="78"/>
      <c r="I30" s="78"/>
      <c r="J30" s="78"/>
      <c r="K30" s="78"/>
      <c r="L30" s="78"/>
      <c r="M30" s="78"/>
    </row>
    <row r="31" spans="1:13">
      <c r="A31" s="78"/>
      <c r="B31" s="78"/>
      <c r="C31" s="78"/>
      <c r="D31" s="78"/>
      <c r="E31" s="78"/>
      <c r="F31" s="78"/>
      <c r="G31" s="78"/>
      <c r="H31" s="78"/>
      <c r="I31" s="78"/>
      <c r="J31" s="78"/>
      <c r="K31" s="78"/>
      <c r="L31" s="78"/>
      <c r="M31" s="78"/>
    </row>
    <row r="32" spans="1:13">
      <c r="A32" s="78"/>
      <c r="B32" s="78"/>
      <c r="C32" s="78"/>
      <c r="D32" s="78"/>
      <c r="E32" s="78"/>
      <c r="F32" s="78"/>
      <c r="G32" s="78"/>
      <c r="H32" s="78"/>
      <c r="I32" s="78"/>
      <c r="J32" s="78"/>
      <c r="K32" s="78"/>
      <c r="L32" s="78"/>
      <c r="M32" s="78"/>
    </row>
    <row r="33" spans="1:13">
      <c r="A33" s="78"/>
      <c r="B33" s="78"/>
      <c r="C33" s="78"/>
      <c r="D33" s="78"/>
      <c r="E33" s="78"/>
      <c r="F33" s="78"/>
      <c r="G33" s="78"/>
      <c r="H33" s="78"/>
      <c r="I33" s="78"/>
      <c r="J33" s="78"/>
      <c r="K33" s="78"/>
      <c r="L33" s="78"/>
      <c r="M33" s="78"/>
    </row>
    <row r="34" spans="1:13">
      <c r="A34" s="78"/>
      <c r="B34" s="78"/>
      <c r="C34" s="78"/>
      <c r="D34" s="78"/>
      <c r="E34" s="78"/>
      <c r="F34" s="78"/>
      <c r="G34" s="78"/>
      <c r="H34" s="78"/>
      <c r="I34" s="78"/>
      <c r="J34" s="78"/>
      <c r="K34" s="78"/>
      <c r="L34" s="78"/>
      <c r="M34" s="78"/>
    </row>
    <row r="35" spans="1:13">
      <c r="A35" s="78"/>
      <c r="B35" s="78"/>
      <c r="C35" s="78"/>
      <c r="D35" s="78"/>
      <c r="E35" s="78"/>
      <c r="F35" s="78"/>
      <c r="G35" s="78"/>
      <c r="H35" s="78"/>
      <c r="I35" s="78"/>
      <c r="J35" s="78"/>
      <c r="K35" s="78"/>
      <c r="L35" s="78"/>
      <c r="M35" s="78"/>
    </row>
    <row r="36" spans="1:13">
      <c r="A36" s="78"/>
      <c r="B36" s="78"/>
      <c r="C36" s="78"/>
      <c r="D36" s="78"/>
      <c r="E36" s="78"/>
      <c r="F36" s="78"/>
      <c r="G36" s="78"/>
      <c r="H36" s="78"/>
      <c r="I36" s="78"/>
      <c r="J36" s="78"/>
      <c r="K36" s="78"/>
      <c r="L36" s="78"/>
      <c r="M36" s="78"/>
    </row>
    <row r="37" spans="1:13">
      <c r="A37" s="78"/>
      <c r="B37" s="78"/>
      <c r="C37" s="78"/>
      <c r="D37" s="78"/>
      <c r="E37" s="78"/>
      <c r="F37" s="78"/>
      <c r="G37" s="78"/>
      <c r="H37" s="78"/>
      <c r="I37" s="78"/>
      <c r="J37" s="78"/>
      <c r="K37" s="78"/>
      <c r="L37" s="78"/>
      <c r="M37" s="78"/>
    </row>
    <row r="38" spans="1:13">
      <c r="A38" s="78"/>
      <c r="B38" s="78"/>
      <c r="C38" s="78"/>
      <c r="D38" s="78"/>
      <c r="E38" s="78"/>
      <c r="F38" s="78"/>
      <c r="G38" s="78"/>
      <c r="H38" s="78"/>
      <c r="I38" s="78"/>
      <c r="J38" s="78"/>
      <c r="K38" s="78"/>
      <c r="L38" s="78"/>
      <c r="M38" s="78"/>
    </row>
    <row r="39" spans="1:13">
      <c r="A39" s="78"/>
      <c r="B39" s="78"/>
      <c r="C39" s="78"/>
      <c r="D39" s="78"/>
      <c r="E39" s="78"/>
      <c r="F39" s="78"/>
      <c r="G39" s="78"/>
      <c r="H39" s="78"/>
      <c r="I39" s="78"/>
      <c r="J39" s="78"/>
      <c r="K39" s="78"/>
      <c r="L39" s="78"/>
      <c r="M39" s="78"/>
    </row>
    <row r="40" spans="1:13">
      <c r="A40" s="78"/>
      <c r="B40" s="78"/>
      <c r="C40" s="78"/>
      <c r="D40" s="78"/>
      <c r="E40" s="78"/>
      <c r="F40" s="78"/>
      <c r="G40" s="78"/>
      <c r="H40" s="78"/>
      <c r="I40" s="78"/>
      <c r="J40" s="78"/>
      <c r="K40" s="78"/>
      <c r="L40" s="78"/>
      <c r="M40" s="78"/>
    </row>
    <row r="41" spans="1:13">
      <c r="A41" s="78"/>
      <c r="B41" s="78"/>
      <c r="C41" s="78"/>
      <c r="D41" s="78"/>
      <c r="E41" s="78"/>
      <c r="F41" s="78"/>
      <c r="G41" s="78"/>
      <c r="H41" s="78"/>
      <c r="I41" s="78"/>
      <c r="J41" s="78"/>
      <c r="K41" s="78"/>
      <c r="L41" s="78"/>
      <c r="M41" s="78"/>
    </row>
    <row r="42" spans="1:13">
      <c r="A42" s="78"/>
      <c r="B42" s="78"/>
      <c r="C42" s="78"/>
      <c r="D42" s="78"/>
      <c r="E42" s="78"/>
      <c r="F42" s="78"/>
      <c r="G42" s="78"/>
      <c r="H42" s="78"/>
      <c r="I42" s="78"/>
      <c r="J42" s="78"/>
      <c r="K42" s="78"/>
      <c r="L42" s="78"/>
      <c r="M42" s="78"/>
    </row>
    <row r="43" spans="1:13">
      <c r="A43" s="78"/>
      <c r="B43" s="78"/>
      <c r="C43" s="78"/>
      <c r="D43" s="78"/>
      <c r="E43" s="78"/>
      <c r="F43" s="78"/>
      <c r="G43" s="78"/>
      <c r="H43" s="78"/>
      <c r="I43" s="78"/>
      <c r="J43" s="78"/>
      <c r="K43" s="78"/>
      <c r="L43" s="78"/>
      <c r="M43" s="78"/>
    </row>
    <row r="44" spans="1:13">
      <c r="A44" s="78"/>
      <c r="B44" s="78"/>
      <c r="C44" s="78"/>
      <c r="D44" s="78"/>
      <c r="E44" s="78"/>
      <c r="F44" s="78"/>
      <c r="G44" s="78"/>
      <c r="H44" s="78"/>
      <c r="I44" s="78"/>
      <c r="J44" s="78"/>
      <c r="K44" s="78"/>
      <c r="L44" s="78"/>
      <c r="M44" s="78"/>
    </row>
    <row r="45" spans="1:13">
      <c r="A45" s="78"/>
      <c r="B45" s="78"/>
      <c r="C45" s="78"/>
      <c r="D45" s="78"/>
      <c r="E45" s="78"/>
      <c r="F45" s="78"/>
      <c r="G45" s="78"/>
      <c r="H45" s="78"/>
      <c r="I45" s="78"/>
      <c r="J45" s="78"/>
      <c r="K45" s="78"/>
      <c r="L45" s="78"/>
      <c r="M45" s="78"/>
    </row>
    <row r="46" spans="1:13">
      <c r="A46" s="78"/>
      <c r="B46" s="78"/>
      <c r="C46" s="78"/>
      <c r="D46" s="78"/>
      <c r="E46" s="78"/>
      <c r="F46" s="78"/>
      <c r="G46" s="78"/>
      <c r="H46" s="78"/>
      <c r="I46" s="78"/>
      <c r="J46" s="78"/>
      <c r="K46" s="78"/>
      <c r="L46" s="78"/>
      <c r="M46" s="78"/>
    </row>
    <row r="47" spans="1:13">
      <c r="A47" s="78"/>
      <c r="B47" s="78"/>
      <c r="C47" s="78"/>
      <c r="D47" s="78"/>
      <c r="E47" s="78"/>
      <c r="F47" s="78"/>
      <c r="G47" s="78"/>
      <c r="H47" s="78"/>
      <c r="I47" s="78"/>
      <c r="J47" s="78"/>
      <c r="K47" s="78"/>
      <c r="L47" s="78"/>
      <c r="M47" s="78"/>
    </row>
    <row r="48" spans="1:13">
      <c r="A48" s="78"/>
      <c r="B48" s="78"/>
      <c r="C48" s="78"/>
      <c r="D48" s="78"/>
      <c r="E48" s="78"/>
      <c r="F48" s="78"/>
      <c r="G48" s="78"/>
      <c r="H48" s="78"/>
      <c r="I48" s="78"/>
      <c r="J48" s="78"/>
      <c r="K48" s="78"/>
      <c r="L48" s="78"/>
      <c r="M48" s="78"/>
    </row>
    <row r="49" spans="1:13">
      <c r="A49" s="78"/>
      <c r="B49" s="78"/>
      <c r="C49" s="78"/>
      <c r="D49" s="78"/>
      <c r="E49" s="78"/>
      <c r="F49" s="78"/>
      <c r="G49" s="78"/>
      <c r="H49" s="78"/>
      <c r="I49" s="78"/>
      <c r="J49" s="78"/>
      <c r="K49" s="78"/>
      <c r="L49" s="78"/>
      <c r="M49" s="78"/>
    </row>
    <row r="50" spans="1:13">
      <c r="A50" s="78"/>
      <c r="B50" s="78"/>
      <c r="C50" s="78"/>
      <c r="D50" s="78"/>
      <c r="E50" s="78"/>
      <c r="F50" s="78"/>
      <c r="G50" s="78"/>
      <c r="H50" s="78"/>
      <c r="I50" s="78"/>
      <c r="J50" s="78"/>
      <c r="K50" s="78"/>
      <c r="L50" s="78"/>
      <c r="M50" s="78"/>
    </row>
    <row r="51" spans="1:13">
      <c r="A51" s="78"/>
      <c r="B51" s="78"/>
      <c r="C51" s="78"/>
      <c r="D51" s="78"/>
      <c r="E51" s="78"/>
      <c r="F51" s="78"/>
      <c r="G51" s="78"/>
      <c r="H51" s="78"/>
      <c r="I51" s="78"/>
      <c r="J51" s="78"/>
      <c r="K51" s="78"/>
      <c r="L51" s="78"/>
      <c r="M51" s="78"/>
    </row>
    <row r="52" spans="1:13">
      <c r="A52" s="78"/>
      <c r="B52" s="78"/>
      <c r="C52" s="78"/>
      <c r="D52" s="78"/>
      <c r="E52" s="78"/>
      <c r="F52" s="78"/>
      <c r="G52" s="78"/>
      <c r="H52" s="78"/>
      <c r="I52" s="78"/>
      <c r="J52" s="78"/>
      <c r="K52" s="78"/>
      <c r="L52" s="78"/>
      <c r="M52" s="78"/>
    </row>
    <row r="53" spans="1:13">
      <c r="A53" s="78"/>
      <c r="B53" s="78"/>
      <c r="C53" s="78"/>
      <c r="D53" s="78"/>
      <c r="E53" s="78"/>
      <c r="F53" s="78"/>
      <c r="G53" s="78"/>
      <c r="H53" s="78"/>
      <c r="I53" s="78"/>
      <c r="J53" s="78"/>
      <c r="K53" s="78"/>
      <c r="L53" s="78"/>
      <c r="M53" s="78"/>
    </row>
    <row r="54" spans="1:13">
      <c r="A54" s="78"/>
      <c r="B54" s="78"/>
      <c r="C54" s="78"/>
      <c r="D54" s="78"/>
      <c r="E54" s="78"/>
      <c r="F54" s="78"/>
      <c r="G54" s="78"/>
      <c r="H54" s="78"/>
      <c r="I54" s="78"/>
      <c r="J54" s="78"/>
      <c r="K54" s="78"/>
      <c r="L54" s="78"/>
      <c r="M54" s="78"/>
    </row>
    <row r="55" spans="1:13">
      <c r="A55" s="78"/>
      <c r="B55" s="78"/>
      <c r="C55" s="78"/>
      <c r="D55" s="78"/>
      <c r="E55" s="78"/>
      <c r="F55" s="78"/>
      <c r="G55" s="78"/>
      <c r="H55" s="78"/>
      <c r="I55" s="78"/>
      <c r="J55" s="78"/>
      <c r="K55" s="78"/>
      <c r="L55" s="78"/>
      <c r="M55" s="78"/>
    </row>
    <row r="56" spans="1:13">
      <c r="A56" s="78"/>
      <c r="B56" s="78"/>
      <c r="C56" s="78"/>
      <c r="D56" s="78"/>
      <c r="E56" s="78"/>
      <c r="F56" s="78"/>
      <c r="G56" s="78"/>
      <c r="H56" s="78"/>
      <c r="I56" s="78"/>
      <c r="J56" s="78"/>
      <c r="K56" s="78"/>
      <c r="L56" s="78"/>
      <c r="M56" s="78"/>
    </row>
    <row r="57" spans="1:13">
      <c r="A57" s="78"/>
      <c r="B57" s="78"/>
      <c r="C57" s="78"/>
      <c r="D57" s="78"/>
      <c r="E57" s="78"/>
      <c r="F57" s="78"/>
      <c r="G57" s="78"/>
      <c r="H57" s="78"/>
      <c r="I57" s="78"/>
      <c r="J57" s="78"/>
      <c r="K57" s="78"/>
      <c r="L57" s="78"/>
      <c r="M57" s="78"/>
    </row>
    <row r="58" spans="1:13">
      <c r="A58" s="78"/>
      <c r="B58" s="78"/>
      <c r="C58" s="78"/>
      <c r="D58" s="78"/>
      <c r="E58" s="78"/>
      <c r="F58" s="78"/>
      <c r="G58" s="78"/>
      <c r="H58" s="78"/>
      <c r="I58" s="78"/>
      <c r="J58" s="78"/>
      <c r="K58" s="78"/>
      <c r="L58" s="78"/>
      <c r="M58" s="78"/>
    </row>
    <row r="59" spans="1:13">
      <c r="A59" s="78"/>
      <c r="B59" s="78"/>
      <c r="C59" s="78"/>
      <c r="D59" s="78"/>
      <c r="E59" s="78"/>
      <c r="F59" s="78"/>
      <c r="G59" s="78"/>
      <c r="H59" s="78"/>
      <c r="I59" s="78"/>
      <c r="J59" s="78"/>
      <c r="K59" s="78"/>
      <c r="L59" s="78"/>
      <c r="M59" s="78"/>
    </row>
    <row r="60" spans="1:13">
      <c r="A60" s="78"/>
      <c r="B60" s="78"/>
      <c r="C60" s="78"/>
      <c r="D60" s="78"/>
      <c r="E60" s="78"/>
      <c r="F60" s="78"/>
      <c r="G60" s="78"/>
      <c r="H60" s="78"/>
      <c r="I60" s="78"/>
      <c r="J60" s="78"/>
      <c r="K60" s="78"/>
      <c r="L60" s="78"/>
      <c r="M60" s="78"/>
    </row>
    <row r="61" spans="1:13">
      <c r="A61" s="78"/>
      <c r="B61" s="78"/>
      <c r="C61" s="78"/>
      <c r="D61" s="78"/>
      <c r="E61" s="78"/>
      <c r="F61" s="78"/>
      <c r="G61" s="78"/>
      <c r="H61" s="78"/>
      <c r="I61" s="78"/>
      <c r="J61" s="78"/>
      <c r="K61" s="78"/>
      <c r="L61" s="78"/>
      <c r="M61" s="78"/>
    </row>
    <row r="62" spans="1:13">
      <c r="A62" s="78"/>
      <c r="B62" s="78"/>
      <c r="C62" s="78"/>
      <c r="D62" s="78"/>
      <c r="E62" s="78"/>
      <c r="F62" s="78"/>
      <c r="G62" s="78"/>
      <c r="H62" s="78"/>
      <c r="I62" s="78"/>
      <c r="J62" s="78"/>
      <c r="K62" s="78"/>
      <c r="L62" s="78"/>
      <c r="M62" s="78"/>
    </row>
    <row r="63" spans="1:13">
      <c r="A63" s="78"/>
      <c r="B63" s="78"/>
      <c r="C63" s="78"/>
      <c r="D63" s="78"/>
      <c r="E63" s="78"/>
      <c r="F63" s="78"/>
      <c r="G63" s="78"/>
      <c r="H63" s="78"/>
      <c r="I63" s="78"/>
      <c r="J63" s="78"/>
      <c r="K63" s="78"/>
      <c r="L63" s="78"/>
      <c r="M63" s="78"/>
    </row>
    <row r="64" spans="1:13">
      <c r="A64" s="78"/>
      <c r="B64" s="78"/>
      <c r="C64" s="78"/>
      <c r="D64" s="78"/>
      <c r="E64" s="78"/>
      <c r="F64" s="78"/>
      <c r="G64" s="78"/>
      <c r="H64" s="78"/>
      <c r="I64" s="78"/>
      <c r="J64" s="78"/>
      <c r="K64" s="78"/>
      <c r="L64" s="78"/>
      <c r="M64" s="78"/>
    </row>
    <row r="65" spans="1:13">
      <c r="A65" s="78"/>
      <c r="B65" s="78"/>
      <c r="C65" s="78"/>
      <c r="D65" s="78"/>
      <c r="E65" s="78"/>
      <c r="F65" s="78"/>
      <c r="G65" s="78"/>
      <c r="H65" s="78"/>
      <c r="I65" s="78"/>
      <c r="J65" s="78"/>
      <c r="K65" s="78"/>
      <c r="L65" s="78"/>
      <c r="M65" s="78"/>
    </row>
    <row r="66" spans="1:13">
      <c r="A66" s="78"/>
      <c r="B66" s="78"/>
      <c r="C66" s="78"/>
      <c r="D66" s="78"/>
      <c r="E66" s="78"/>
      <c r="F66" s="78"/>
      <c r="G66" s="78"/>
      <c r="H66" s="78"/>
      <c r="I66" s="78"/>
      <c r="J66" s="78"/>
      <c r="K66" s="78"/>
      <c r="L66" s="78"/>
      <c r="M66" s="78"/>
    </row>
    <row r="67" spans="1:13">
      <c r="A67" s="78"/>
      <c r="B67" s="78"/>
      <c r="C67" s="78"/>
      <c r="D67" s="78"/>
      <c r="E67" s="78"/>
      <c r="F67" s="78"/>
      <c r="G67" s="78"/>
      <c r="H67" s="78"/>
      <c r="I67" s="78"/>
      <c r="J67" s="78"/>
      <c r="K67" s="78"/>
      <c r="L67" s="78"/>
      <c r="M67" s="78"/>
    </row>
    <row r="68" spans="1:13">
      <c r="A68" s="78"/>
      <c r="B68" s="78"/>
      <c r="C68" s="78"/>
      <c r="D68" s="78"/>
      <c r="E68" s="78"/>
      <c r="F68" s="78"/>
      <c r="G68" s="78"/>
      <c r="H68" s="78"/>
      <c r="I68" s="78"/>
      <c r="J68" s="78"/>
      <c r="K68" s="78"/>
      <c r="L68" s="78"/>
      <c r="M68" s="78"/>
    </row>
    <row r="69" spans="1:13">
      <c r="A69" s="78"/>
      <c r="B69" s="78"/>
      <c r="C69" s="78"/>
      <c r="D69" s="78"/>
      <c r="E69" s="78"/>
      <c r="F69" s="78"/>
      <c r="G69" s="78"/>
      <c r="H69" s="78"/>
      <c r="I69" s="78"/>
      <c r="J69" s="78"/>
      <c r="K69" s="78"/>
      <c r="L69" s="78"/>
      <c r="M69" s="78"/>
    </row>
    <row r="70" spans="1:13">
      <c r="A70" s="78"/>
      <c r="B70" s="78"/>
      <c r="C70" s="78"/>
      <c r="D70" s="78"/>
      <c r="E70" s="78"/>
      <c r="F70" s="78"/>
      <c r="G70" s="78"/>
      <c r="H70" s="78"/>
      <c r="I70" s="78"/>
      <c r="J70" s="78"/>
      <c r="K70" s="78"/>
      <c r="L70" s="78"/>
      <c r="M70" s="78"/>
    </row>
    <row r="71" spans="1:13">
      <c r="A71" s="78"/>
      <c r="B71" s="78"/>
      <c r="C71" s="78"/>
      <c r="D71" s="78"/>
      <c r="E71" s="78"/>
      <c r="F71" s="78"/>
      <c r="G71" s="78"/>
      <c r="H71" s="78"/>
      <c r="I71" s="78"/>
      <c r="J71" s="78"/>
      <c r="K71" s="78"/>
      <c r="L71" s="78"/>
      <c r="M71" s="78"/>
    </row>
    <row r="72" spans="1:13">
      <c r="A72" s="78"/>
      <c r="B72" s="78"/>
      <c r="C72" s="78"/>
      <c r="D72" s="78"/>
      <c r="E72" s="78"/>
      <c r="F72" s="78"/>
      <c r="G72" s="78"/>
      <c r="H72" s="78"/>
      <c r="I72" s="78"/>
      <c r="J72" s="78"/>
      <c r="K72" s="78"/>
      <c r="L72" s="78"/>
      <c r="M72" s="78"/>
    </row>
    <row r="73" spans="1:13">
      <c r="A73" s="78"/>
      <c r="B73" s="78"/>
      <c r="C73" s="78"/>
      <c r="D73" s="78"/>
      <c r="E73" s="78"/>
      <c r="F73" s="78"/>
      <c r="G73" s="78"/>
      <c r="H73" s="78"/>
      <c r="I73" s="78"/>
      <c r="J73" s="78"/>
      <c r="K73" s="78"/>
      <c r="L73" s="78"/>
      <c r="M73" s="78"/>
    </row>
    <row r="74" spans="1:13">
      <c r="A74" s="78"/>
      <c r="B74" s="78"/>
      <c r="C74" s="78"/>
      <c r="D74" s="78"/>
      <c r="E74" s="78"/>
      <c r="F74" s="78"/>
      <c r="G74" s="78"/>
      <c r="H74" s="78"/>
      <c r="I74" s="78"/>
      <c r="J74" s="78"/>
      <c r="K74" s="78"/>
      <c r="L74" s="78"/>
      <c r="M74" s="78"/>
    </row>
    <row r="75" spans="1:13">
      <c r="A75" s="78"/>
      <c r="B75" s="78"/>
      <c r="C75" s="78"/>
      <c r="D75" s="78"/>
      <c r="E75" s="78"/>
      <c r="F75" s="78"/>
      <c r="G75" s="78"/>
      <c r="H75" s="78"/>
      <c r="I75" s="78"/>
      <c r="J75" s="78"/>
      <c r="K75" s="78"/>
      <c r="L75" s="78"/>
      <c r="M75" s="78"/>
    </row>
    <row r="76" spans="1:13">
      <c r="A76" s="78"/>
      <c r="B76" s="78"/>
      <c r="C76" s="78"/>
      <c r="D76" s="78"/>
      <c r="E76" s="78"/>
      <c r="F76" s="78"/>
      <c r="G76" s="78"/>
      <c r="H76" s="78"/>
      <c r="I76" s="78"/>
      <c r="J76" s="78"/>
      <c r="K76" s="78"/>
      <c r="L76" s="78"/>
      <c r="M76" s="78"/>
    </row>
    <row r="77" spans="1:13">
      <c r="A77" s="78"/>
      <c r="B77" s="78"/>
      <c r="C77" s="78"/>
      <c r="D77" s="78"/>
      <c r="E77" s="78"/>
      <c r="F77" s="78"/>
      <c r="G77" s="78"/>
      <c r="H77" s="78"/>
      <c r="I77" s="78"/>
      <c r="J77" s="78"/>
      <c r="K77" s="78"/>
      <c r="L77" s="78"/>
      <c r="M77" s="78"/>
    </row>
    <row r="78" spans="1:13">
      <c r="A78" s="78"/>
      <c r="B78" s="78"/>
      <c r="C78" s="78"/>
      <c r="D78" s="78"/>
      <c r="E78" s="78"/>
      <c r="F78" s="78"/>
      <c r="G78" s="78"/>
      <c r="H78" s="78"/>
      <c r="I78" s="78"/>
      <c r="J78" s="78"/>
      <c r="K78" s="78"/>
      <c r="L78" s="78"/>
      <c r="M78" s="78"/>
    </row>
    <row r="79" spans="1:13">
      <c r="A79" s="78"/>
      <c r="B79" s="78"/>
      <c r="C79" s="78"/>
      <c r="D79" s="78"/>
      <c r="E79" s="78"/>
      <c r="F79" s="78"/>
      <c r="G79" s="78"/>
      <c r="H79" s="78"/>
      <c r="I79" s="78"/>
      <c r="J79" s="78"/>
      <c r="K79" s="78"/>
      <c r="L79" s="78"/>
      <c r="M79" s="78"/>
    </row>
    <row r="80" spans="1:13">
      <c r="A80" s="78"/>
      <c r="B80" s="78"/>
      <c r="C80" s="78"/>
      <c r="D80" s="78"/>
      <c r="E80" s="78"/>
      <c r="F80" s="78"/>
      <c r="G80" s="78"/>
      <c r="H80" s="78"/>
      <c r="I80" s="78"/>
      <c r="J80" s="78"/>
      <c r="K80" s="78"/>
      <c r="L80" s="78"/>
      <c r="M80" s="78"/>
    </row>
    <row r="81" spans="1:13">
      <c r="A81" s="78"/>
      <c r="B81" s="78"/>
      <c r="C81" s="78"/>
      <c r="D81" s="78"/>
      <c r="E81" s="78"/>
      <c r="F81" s="78"/>
      <c r="G81" s="78"/>
      <c r="H81" s="78"/>
      <c r="I81" s="78"/>
      <c r="J81" s="78"/>
      <c r="K81" s="78"/>
      <c r="L81" s="78"/>
      <c r="M81" s="78"/>
    </row>
    <row r="82" spans="1:13">
      <c r="A82" s="78"/>
      <c r="B82" s="78"/>
      <c r="C82" s="78"/>
      <c r="D82" s="78"/>
      <c r="E82" s="78"/>
      <c r="F82" s="78"/>
      <c r="G82" s="78"/>
      <c r="H82" s="78"/>
      <c r="I82" s="78"/>
      <c r="J82" s="78"/>
      <c r="K82" s="78"/>
      <c r="L82" s="78"/>
      <c r="M82" s="78"/>
    </row>
    <row r="83" spans="1:13">
      <c r="A83" s="78"/>
      <c r="B83" s="78"/>
      <c r="C83" s="78"/>
      <c r="D83" s="78"/>
      <c r="E83" s="78"/>
      <c r="F83" s="78"/>
      <c r="G83" s="78"/>
      <c r="H83" s="78"/>
      <c r="I83" s="78"/>
      <c r="J83" s="78"/>
      <c r="K83" s="78"/>
      <c r="L83" s="78"/>
      <c r="M83" s="78"/>
    </row>
    <row r="84" spans="1:13">
      <c r="A84" s="78"/>
      <c r="B84" s="78"/>
      <c r="C84" s="78"/>
      <c r="D84" s="78"/>
      <c r="E84" s="78"/>
      <c r="F84" s="78"/>
      <c r="G84" s="78"/>
      <c r="H84" s="78"/>
      <c r="I84" s="78"/>
      <c r="J84" s="78"/>
      <c r="K84" s="78"/>
      <c r="L84" s="78"/>
      <c r="M84" s="78"/>
    </row>
    <row r="85" spans="1:13">
      <c r="A85" s="78"/>
      <c r="B85" s="78"/>
      <c r="C85" s="78"/>
      <c r="D85" s="78"/>
      <c r="E85" s="78"/>
      <c r="F85" s="78"/>
      <c r="G85" s="78"/>
      <c r="H85" s="78"/>
      <c r="I85" s="78"/>
      <c r="J85" s="78"/>
      <c r="K85" s="78"/>
      <c r="L85" s="78"/>
      <c r="M85" s="78"/>
    </row>
    <row r="86" spans="1:13">
      <c r="A86" s="78"/>
      <c r="B86" s="78"/>
      <c r="C86" s="78"/>
      <c r="D86" s="78"/>
      <c r="E86" s="78"/>
      <c r="F86" s="78"/>
      <c r="G86" s="78"/>
      <c r="H86" s="78"/>
      <c r="I86" s="78"/>
      <c r="J86" s="78"/>
      <c r="K86" s="78"/>
      <c r="L86" s="78"/>
      <c r="M86" s="78"/>
    </row>
    <row r="87" spans="1:13">
      <c r="A87" s="78"/>
      <c r="B87" s="78"/>
      <c r="C87" s="78"/>
      <c r="D87" s="78"/>
      <c r="E87" s="78"/>
      <c r="F87" s="78"/>
      <c r="G87" s="78"/>
      <c r="H87" s="78"/>
      <c r="I87" s="78"/>
      <c r="J87" s="78"/>
      <c r="K87" s="78"/>
      <c r="L87" s="78"/>
      <c r="M87" s="78"/>
    </row>
    <row r="88" spans="1:13">
      <c r="A88" s="78"/>
      <c r="B88" s="78"/>
      <c r="C88" s="78"/>
      <c r="D88" s="78"/>
      <c r="E88" s="78"/>
      <c r="F88" s="78"/>
      <c r="G88" s="78"/>
      <c r="H88" s="78"/>
      <c r="I88" s="78"/>
      <c r="J88" s="78"/>
      <c r="K88" s="78"/>
      <c r="L88" s="78"/>
      <c r="M88" s="78"/>
    </row>
    <row r="89" spans="1:13">
      <c r="A89" s="78"/>
      <c r="B89" s="78"/>
      <c r="C89" s="78"/>
      <c r="D89" s="78"/>
      <c r="E89" s="78"/>
      <c r="F89" s="78"/>
      <c r="G89" s="78"/>
      <c r="H89" s="78"/>
      <c r="I89" s="78"/>
      <c r="J89" s="78"/>
      <c r="K89" s="78"/>
      <c r="L89" s="78"/>
      <c r="M89" s="78"/>
    </row>
    <row r="90" spans="1:13">
      <c r="A90" s="78"/>
      <c r="B90" s="78"/>
      <c r="C90" s="78"/>
      <c r="D90" s="78"/>
      <c r="E90" s="78"/>
      <c r="F90" s="78"/>
      <c r="G90" s="78"/>
      <c r="H90" s="78"/>
      <c r="I90" s="78"/>
      <c r="J90" s="78"/>
      <c r="K90" s="78"/>
      <c r="L90" s="78"/>
      <c r="M90" s="78"/>
    </row>
    <row r="91" spans="1:13">
      <c r="A91" s="78"/>
      <c r="B91" s="78"/>
      <c r="C91" s="78"/>
      <c r="D91" s="78"/>
      <c r="E91" s="78"/>
      <c r="F91" s="78"/>
      <c r="G91" s="78"/>
      <c r="H91" s="78"/>
      <c r="I91" s="78"/>
      <c r="J91" s="78"/>
      <c r="K91" s="78"/>
      <c r="L91" s="78"/>
      <c r="M91" s="78"/>
    </row>
    <row r="92" spans="1:13">
      <c r="A92" s="78"/>
      <c r="B92" s="78"/>
      <c r="C92" s="78"/>
      <c r="D92" s="78"/>
      <c r="E92" s="78"/>
      <c r="F92" s="78"/>
      <c r="G92" s="78"/>
      <c r="H92" s="78"/>
      <c r="I92" s="78"/>
      <c r="J92" s="78"/>
      <c r="K92" s="78"/>
      <c r="L92" s="78"/>
      <c r="M92" s="78"/>
    </row>
    <row r="93" spans="1:13">
      <c r="A93" s="78"/>
      <c r="B93" s="78"/>
      <c r="C93" s="78"/>
      <c r="D93" s="78"/>
      <c r="E93" s="78"/>
      <c r="F93" s="78"/>
      <c r="G93" s="78"/>
      <c r="H93" s="78"/>
      <c r="I93" s="78"/>
      <c r="J93" s="78"/>
      <c r="K93" s="78"/>
      <c r="L93" s="78"/>
      <c r="M93" s="78"/>
    </row>
    <row r="94" spans="1:13">
      <c r="A94" s="78"/>
      <c r="B94" s="78"/>
      <c r="C94" s="78"/>
      <c r="D94" s="78"/>
      <c r="E94" s="78"/>
      <c r="F94" s="78"/>
      <c r="G94" s="78"/>
      <c r="H94" s="78"/>
      <c r="I94" s="78"/>
      <c r="J94" s="78"/>
      <c r="K94" s="78"/>
      <c r="L94" s="78"/>
      <c r="M94" s="78"/>
    </row>
    <row r="95" spans="1:13">
      <c r="A95" s="78"/>
      <c r="B95" s="78"/>
      <c r="C95" s="78"/>
      <c r="D95" s="78"/>
      <c r="E95" s="78"/>
      <c r="F95" s="78"/>
      <c r="G95" s="78"/>
      <c r="H95" s="78"/>
      <c r="I95" s="78"/>
      <c r="J95" s="78"/>
      <c r="K95" s="78"/>
      <c r="L95" s="78"/>
      <c r="M95" s="78"/>
    </row>
    <row r="96" spans="1:13">
      <c r="A96" s="78"/>
      <c r="B96" s="78"/>
      <c r="C96" s="78"/>
      <c r="D96" s="78"/>
      <c r="E96" s="78"/>
      <c r="F96" s="78"/>
      <c r="G96" s="78"/>
      <c r="H96" s="78"/>
      <c r="I96" s="78"/>
      <c r="J96" s="78"/>
      <c r="K96" s="78"/>
      <c r="L96" s="78"/>
      <c r="M96" s="78"/>
    </row>
    <row r="97" spans="1:13">
      <c r="A97" s="78"/>
      <c r="B97" s="78"/>
      <c r="C97" s="78"/>
      <c r="D97" s="78"/>
      <c r="E97" s="78"/>
      <c r="F97" s="78"/>
      <c r="G97" s="78"/>
      <c r="H97" s="78"/>
      <c r="I97" s="78"/>
      <c r="J97" s="78"/>
      <c r="K97" s="78"/>
      <c r="L97" s="78"/>
      <c r="M97" s="78"/>
    </row>
    <row r="98" spans="1:13">
      <c r="A98" s="78"/>
      <c r="B98" s="78"/>
      <c r="C98" s="78"/>
      <c r="D98" s="78"/>
      <c r="E98" s="78"/>
      <c r="F98" s="78"/>
      <c r="G98" s="78"/>
      <c r="H98" s="78"/>
      <c r="I98" s="78"/>
      <c r="J98" s="78"/>
      <c r="K98" s="78"/>
      <c r="L98" s="78"/>
      <c r="M98" s="78"/>
    </row>
    <row r="99" spans="1:13">
      <c r="A99" s="78"/>
      <c r="B99" s="78"/>
      <c r="C99" s="78"/>
      <c r="D99" s="78"/>
      <c r="E99" s="78"/>
      <c r="F99" s="78"/>
      <c r="G99" s="78"/>
      <c r="H99" s="78"/>
      <c r="I99" s="78"/>
      <c r="J99" s="78"/>
      <c r="K99" s="78"/>
      <c r="L99" s="78"/>
      <c r="M99" s="78"/>
    </row>
    <row r="100" spans="1:13">
      <c r="A100" s="78"/>
      <c r="B100" s="78"/>
      <c r="C100" s="78"/>
      <c r="D100" s="78"/>
      <c r="E100" s="78"/>
      <c r="F100" s="78"/>
      <c r="G100" s="78"/>
      <c r="H100" s="78"/>
      <c r="I100" s="78"/>
      <c r="J100" s="78"/>
      <c r="K100" s="78"/>
      <c r="L100" s="78"/>
      <c r="M100" s="78"/>
    </row>
    <row r="101" spans="1:13">
      <c r="A101" s="78"/>
      <c r="B101" s="78"/>
      <c r="C101" s="78"/>
      <c r="D101" s="78"/>
      <c r="E101" s="78"/>
      <c r="F101" s="78"/>
      <c r="G101" s="78"/>
      <c r="H101" s="78"/>
      <c r="I101" s="78"/>
      <c r="J101" s="78"/>
      <c r="K101" s="78"/>
      <c r="L101" s="78"/>
      <c r="M101" s="78"/>
    </row>
    <row r="102" spans="1:13">
      <c r="A102" s="78"/>
      <c r="B102" s="78"/>
      <c r="C102" s="78"/>
      <c r="D102" s="78"/>
      <c r="E102" s="78"/>
      <c r="F102" s="78"/>
      <c r="G102" s="78"/>
      <c r="H102" s="78"/>
      <c r="I102" s="78"/>
      <c r="J102" s="78"/>
      <c r="K102" s="78"/>
      <c r="L102" s="78"/>
      <c r="M102" s="78"/>
    </row>
    <row r="103" spans="1:13">
      <c r="A103" s="78"/>
      <c r="B103" s="78"/>
      <c r="C103" s="78"/>
      <c r="D103" s="78"/>
      <c r="E103" s="78"/>
      <c r="F103" s="78"/>
      <c r="G103" s="78"/>
      <c r="H103" s="78"/>
      <c r="I103" s="78"/>
      <c r="J103" s="78"/>
      <c r="K103" s="78"/>
      <c r="L103" s="78"/>
      <c r="M103" s="78"/>
    </row>
    <row r="104" spans="1:13">
      <c r="A104" s="78"/>
      <c r="B104" s="78"/>
      <c r="C104" s="78"/>
      <c r="D104" s="78"/>
      <c r="E104" s="78"/>
      <c r="F104" s="78"/>
      <c r="G104" s="78"/>
      <c r="H104" s="78"/>
      <c r="I104" s="78"/>
      <c r="J104" s="78"/>
      <c r="K104" s="78"/>
      <c r="L104" s="78"/>
      <c r="M104" s="78"/>
    </row>
    <row r="105" spans="1:13">
      <c r="A105" s="78"/>
      <c r="B105" s="78"/>
      <c r="C105" s="78"/>
      <c r="D105" s="78"/>
      <c r="E105" s="78"/>
      <c r="F105" s="78"/>
      <c r="G105" s="78"/>
      <c r="H105" s="78"/>
      <c r="I105" s="78"/>
      <c r="J105" s="78"/>
      <c r="K105" s="78"/>
      <c r="L105" s="78"/>
      <c r="M105" s="78"/>
    </row>
    <row r="106" spans="1:13">
      <c r="A106" s="78"/>
      <c r="B106" s="78"/>
      <c r="C106" s="78"/>
      <c r="D106" s="78"/>
      <c r="E106" s="78"/>
      <c r="F106" s="78"/>
      <c r="G106" s="78"/>
      <c r="H106" s="78"/>
      <c r="I106" s="78"/>
      <c r="J106" s="78"/>
      <c r="K106" s="78"/>
      <c r="L106" s="78"/>
      <c r="M106" s="78"/>
    </row>
    <row r="107" spans="1:13">
      <c r="A107" s="78"/>
      <c r="B107" s="78"/>
      <c r="C107" s="78"/>
      <c r="D107" s="78"/>
      <c r="E107" s="78"/>
      <c r="F107" s="78"/>
      <c r="G107" s="78"/>
      <c r="H107" s="78"/>
      <c r="I107" s="78"/>
      <c r="J107" s="78"/>
      <c r="K107" s="78"/>
      <c r="L107" s="78"/>
      <c r="M107" s="78"/>
    </row>
    <row r="108" spans="1:13">
      <c r="A108" s="78"/>
      <c r="B108" s="78"/>
      <c r="C108" s="78"/>
      <c r="D108" s="78"/>
      <c r="E108" s="78"/>
      <c r="F108" s="78"/>
      <c r="G108" s="78"/>
      <c r="H108" s="78"/>
      <c r="I108" s="78"/>
      <c r="J108" s="78"/>
      <c r="K108" s="78"/>
      <c r="L108" s="78"/>
      <c r="M108" s="78"/>
    </row>
    <row r="109" spans="1:13">
      <c r="A109" s="78"/>
      <c r="B109" s="78"/>
      <c r="C109" s="78"/>
      <c r="D109" s="78"/>
      <c r="E109" s="78"/>
      <c r="F109" s="78"/>
      <c r="G109" s="78"/>
      <c r="H109" s="78"/>
      <c r="I109" s="78"/>
      <c r="J109" s="78"/>
      <c r="K109" s="78"/>
      <c r="L109" s="78"/>
      <c r="M109" s="78"/>
    </row>
    <row r="110" spans="1:13">
      <c r="A110" s="78"/>
      <c r="B110" s="78"/>
      <c r="C110" s="78"/>
      <c r="D110" s="78"/>
      <c r="E110" s="78"/>
      <c r="F110" s="78"/>
      <c r="G110" s="78"/>
      <c r="H110" s="78"/>
      <c r="I110" s="78"/>
      <c r="J110" s="78"/>
      <c r="K110" s="78"/>
      <c r="L110" s="78"/>
      <c r="M110" s="78"/>
    </row>
    <row r="111" spans="1:13">
      <c r="A111" s="78"/>
      <c r="B111" s="78"/>
      <c r="C111" s="78"/>
      <c r="D111" s="78"/>
      <c r="E111" s="78"/>
      <c r="F111" s="78"/>
      <c r="G111" s="78"/>
      <c r="H111" s="78"/>
      <c r="I111" s="78"/>
      <c r="J111" s="78"/>
      <c r="K111" s="78"/>
      <c r="L111" s="78"/>
      <c r="M111" s="78"/>
    </row>
    <row r="112" spans="1:13">
      <c r="A112" s="78"/>
      <c r="B112" s="78"/>
      <c r="C112" s="78"/>
      <c r="D112" s="78"/>
      <c r="E112" s="78"/>
      <c r="F112" s="78"/>
      <c r="G112" s="78"/>
      <c r="H112" s="78"/>
      <c r="I112" s="78"/>
      <c r="J112" s="78"/>
      <c r="K112" s="78"/>
      <c r="L112" s="78"/>
      <c r="M112" s="78"/>
    </row>
    <row r="113" spans="1:13">
      <c r="A113" s="78"/>
      <c r="B113" s="78"/>
      <c r="C113" s="78"/>
      <c r="D113" s="78"/>
      <c r="E113" s="78"/>
      <c r="F113" s="78"/>
      <c r="G113" s="78"/>
      <c r="H113" s="78"/>
      <c r="I113" s="78"/>
      <c r="J113" s="78"/>
      <c r="K113" s="78"/>
      <c r="L113" s="78"/>
      <c r="M113" s="78"/>
    </row>
    <row r="114" spans="1:13">
      <c r="A114" s="78"/>
      <c r="B114" s="78"/>
      <c r="C114" s="78"/>
      <c r="D114" s="78"/>
      <c r="E114" s="78"/>
      <c r="F114" s="78"/>
      <c r="G114" s="78"/>
      <c r="H114" s="78"/>
      <c r="I114" s="78"/>
      <c r="J114" s="78"/>
      <c r="K114" s="78"/>
      <c r="L114" s="78"/>
      <c r="M114" s="78"/>
    </row>
    <row r="115" spans="1:13">
      <c r="A115" s="78"/>
      <c r="B115" s="78"/>
      <c r="C115" s="78"/>
      <c r="D115" s="78"/>
      <c r="E115" s="78"/>
      <c r="F115" s="78"/>
      <c r="G115" s="78"/>
      <c r="H115" s="78"/>
      <c r="I115" s="78"/>
      <c r="J115" s="78"/>
      <c r="K115" s="78"/>
      <c r="L115" s="78"/>
      <c r="M115" s="78"/>
    </row>
    <row r="116" spans="1:13">
      <c r="A116" s="78"/>
      <c r="B116" s="78"/>
      <c r="C116" s="78"/>
      <c r="D116" s="78"/>
      <c r="E116" s="78"/>
      <c r="F116" s="78"/>
      <c r="G116" s="78"/>
      <c r="H116" s="78"/>
      <c r="I116" s="78"/>
      <c r="J116" s="78"/>
      <c r="K116" s="78"/>
      <c r="L116" s="78"/>
      <c r="M116" s="78"/>
    </row>
    <row r="117" spans="1:13">
      <c r="A117" s="78"/>
      <c r="B117" s="78"/>
      <c r="C117" s="78"/>
      <c r="D117" s="78"/>
      <c r="E117" s="78"/>
      <c r="F117" s="78"/>
      <c r="G117" s="78"/>
      <c r="H117" s="78"/>
      <c r="I117" s="78"/>
      <c r="J117" s="78"/>
      <c r="K117" s="78"/>
      <c r="L117" s="78"/>
      <c r="M117" s="78"/>
    </row>
    <row r="118" spans="1:13">
      <c r="A118" s="78"/>
      <c r="B118" s="78"/>
      <c r="C118" s="78"/>
      <c r="D118" s="78"/>
      <c r="E118" s="78"/>
      <c r="F118" s="78"/>
      <c r="G118" s="78"/>
      <c r="H118" s="78"/>
      <c r="I118" s="78"/>
      <c r="J118" s="78"/>
      <c r="K118" s="78"/>
      <c r="L118" s="78"/>
      <c r="M118" s="78"/>
    </row>
    <row r="119" spans="1:13">
      <c r="A119" s="78"/>
      <c r="B119" s="78"/>
      <c r="C119" s="78"/>
      <c r="D119" s="78"/>
      <c r="E119" s="78"/>
      <c r="F119" s="78"/>
      <c r="G119" s="78"/>
      <c r="H119" s="78"/>
      <c r="I119" s="78"/>
      <c r="J119" s="78"/>
      <c r="K119" s="78"/>
      <c r="L119" s="78"/>
      <c r="M119" s="78"/>
    </row>
    <row r="120" spans="1:13">
      <c r="A120" s="78"/>
      <c r="B120" s="78"/>
      <c r="C120" s="78"/>
      <c r="D120" s="78"/>
      <c r="E120" s="78"/>
      <c r="F120" s="78"/>
      <c r="G120" s="78"/>
      <c r="H120" s="78"/>
      <c r="I120" s="78"/>
      <c r="J120" s="78"/>
      <c r="K120" s="78"/>
      <c r="L120" s="78"/>
      <c r="M120" s="78"/>
    </row>
    <row r="121" spans="1:13">
      <c r="A121" s="78"/>
      <c r="B121" s="78"/>
      <c r="C121" s="78"/>
      <c r="D121" s="78"/>
      <c r="E121" s="78"/>
      <c r="F121" s="78"/>
      <c r="G121" s="78"/>
      <c r="H121" s="78"/>
      <c r="I121" s="78"/>
      <c r="J121" s="78"/>
      <c r="K121" s="78"/>
      <c r="L121" s="78"/>
      <c r="M121" s="78"/>
    </row>
    <row r="122" spans="1:13">
      <c r="A122" s="78"/>
      <c r="B122" s="78"/>
      <c r="C122" s="78"/>
      <c r="D122" s="78"/>
      <c r="E122" s="78"/>
      <c r="F122" s="78"/>
      <c r="G122" s="78"/>
      <c r="H122" s="78"/>
      <c r="I122" s="78"/>
      <c r="J122" s="78"/>
      <c r="K122" s="78"/>
      <c r="L122" s="78"/>
      <c r="M122" s="78"/>
    </row>
    <row r="123" spans="1:13">
      <c r="A123" s="78"/>
      <c r="B123" s="78"/>
      <c r="C123" s="78"/>
      <c r="D123" s="78"/>
      <c r="E123" s="78"/>
      <c r="F123" s="78"/>
      <c r="G123" s="78"/>
      <c r="H123" s="78"/>
      <c r="I123" s="78"/>
      <c r="J123" s="78"/>
      <c r="K123" s="78"/>
      <c r="L123" s="78"/>
      <c r="M123" s="78"/>
    </row>
    <row r="124" spans="1:13">
      <c r="A124" s="78"/>
      <c r="B124" s="78"/>
      <c r="C124" s="78"/>
      <c r="D124" s="78"/>
      <c r="E124" s="78"/>
      <c r="F124" s="78"/>
      <c r="G124" s="78"/>
      <c r="H124" s="78"/>
      <c r="I124" s="78"/>
      <c r="J124" s="78"/>
      <c r="K124" s="78"/>
      <c r="L124" s="78"/>
      <c r="M124" s="78"/>
    </row>
    <row r="125" spans="1:13">
      <c r="A125" s="78"/>
      <c r="B125" s="78"/>
      <c r="C125" s="78"/>
      <c r="D125" s="78"/>
      <c r="E125" s="78"/>
      <c r="F125" s="78"/>
      <c r="G125" s="78"/>
      <c r="H125" s="78"/>
      <c r="I125" s="78"/>
      <c r="J125" s="78"/>
      <c r="K125" s="78"/>
      <c r="L125" s="78"/>
      <c r="M125" s="78"/>
    </row>
    <row r="126" spans="1:13">
      <c r="A126" s="78"/>
      <c r="B126" s="78"/>
      <c r="C126" s="78"/>
      <c r="D126" s="78"/>
      <c r="E126" s="78"/>
      <c r="F126" s="78"/>
      <c r="G126" s="78"/>
      <c r="H126" s="78"/>
      <c r="I126" s="78"/>
      <c r="J126" s="78"/>
      <c r="K126" s="78"/>
      <c r="L126" s="78"/>
      <c r="M126" s="78"/>
    </row>
    <row r="127" spans="1:13">
      <c r="A127" s="78"/>
      <c r="B127" s="78"/>
      <c r="C127" s="78"/>
      <c r="D127" s="78"/>
      <c r="E127" s="78"/>
      <c r="F127" s="78"/>
      <c r="G127" s="78"/>
      <c r="H127" s="78"/>
      <c r="I127" s="78"/>
      <c r="J127" s="78"/>
      <c r="K127" s="78"/>
      <c r="L127" s="78"/>
      <c r="M127" s="78"/>
    </row>
    <row r="128" spans="1:13">
      <c r="A128" s="78"/>
      <c r="B128" s="78"/>
      <c r="C128" s="78"/>
      <c r="D128" s="78"/>
      <c r="E128" s="78"/>
      <c r="F128" s="78"/>
      <c r="G128" s="78"/>
      <c r="H128" s="78"/>
      <c r="I128" s="78"/>
      <c r="J128" s="78"/>
      <c r="K128" s="78"/>
      <c r="L128" s="78"/>
      <c r="M128" s="78"/>
    </row>
    <row r="129" spans="1:13">
      <c r="A129" s="78"/>
      <c r="B129" s="78"/>
      <c r="C129" s="78"/>
      <c r="D129" s="78"/>
      <c r="E129" s="78"/>
      <c r="F129" s="78"/>
      <c r="G129" s="78"/>
      <c r="H129" s="78"/>
      <c r="I129" s="78"/>
      <c r="J129" s="78"/>
      <c r="K129" s="78"/>
      <c r="L129" s="78"/>
      <c r="M129" s="78"/>
    </row>
    <row r="130" spans="1:13">
      <c r="A130" s="78"/>
      <c r="B130" s="78"/>
      <c r="C130" s="78"/>
      <c r="D130" s="78"/>
      <c r="E130" s="78"/>
      <c r="F130" s="78"/>
      <c r="G130" s="78"/>
      <c r="H130" s="78"/>
      <c r="I130" s="78"/>
      <c r="J130" s="78"/>
      <c r="K130" s="78"/>
      <c r="L130" s="78"/>
      <c r="M130" s="78"/>
    </row>
    <row r="131" spans="1:13">
      <c r="A131" s="78"/>
      <c r="B131" s="78"/>
      <c r="C131" s="78"/>
      <c r="D131" s="78"/>
      <c r="E131" s="78"/>
      <c r="F131" s="78"/>
      <c r="G131" s="78"/>
      <c r="H131" s="78"/>
      <c r="I131" s="78"/>
      <c r="J131" s="78"/>
      <c r="K131" s="78"/>
      <c r="L131" s="78"/>
      <c r="M131" s="78"/>
    </row>
    <row r="132" spans="1:13">
      <c r="A132" s="78"/>
      <c r="B132" s="78"/>
      <c r="C132" s="78"/>
      <c r="D132" s="78"/>
      <c r="E132" s="78"/>
      <c r="F132" s="78"/>
      <c r="G132" s="78"/>
      <c r="H132" s="78"/>
      <c r="I132" s="78"/>
      <c r="J132" s="78"/>
      <c r="K132" s="78"/>
      <c r="L132" s="78"/>
      <c r="M132" s="78"/>
    </row>
    <row r="133" spans="1:13">
      <c r="A133" s="78"/>
      <c r="B133" s="78"/>
      <c r="C133" s="78"/>
      <c r="D133" s="78"/>
      <c r="E133" s="78"/>
      <c r="F133" s="78"/>
      <c r="G133" s="78"/>
      <c r="H133" s="78"/>
      <c r="I133" s="78"/>
      <c r="J133" s="78"/>
      <c r="K133" s="78"/>
      <c r="L133" s="78"/>
      <c r="M133" s="78"/>
    </row>
    <row r="134" spans="1:13">
      <c r="A134" s="78"/>
      <c r="B134" s="78"/>
      <c r="C134" s="78"/>
      <c r="D134" s="78"/>
      <c r="E134" s="78"/>
      <c r="F134" s="78"/>
      <c r="G134" s="78"/>
      <c r="H134" s="78"/>
      <c r="I134" s="78"/>
      <c r="J134" s="78"/>
      <c r="K134" s="78"/>
      <c r="L134" s="78"/>
      <c r="M134" s="78"/>
    </row>
    <row r="135" spans="1:13">
      <c r="A135" s="78"/>
      <c r="B135" s="78"/>
      <c r="C135" s="78"/>
      <c r="D135" s="78"/>
      <c r="E135" s="78"/>
      <c r="F135" s="78"/>
      <c r="G135" s="78"/>
      <c r="H135" s="78"/>
      <c r="I135" s="78"/>
      <c r="J135" s="78"/>
      <c r="K135" s="78"/>
      <c r="L135" s="78"/>
      <c r="M135" s="78"/>
    </row>
    <row r="136" spans="1:13">
      <c r="A136" s="78"/>
      <c r="B136" s="78"/>
      <c r="C136" s="78"/>
      <c r="D136" s="78"/>
      <c r="E136" s="78"/>
      <c r="F136" s="78"/>
      <c r="G136" s="78"/>
      <c r="H136" s="78"/>
      <c r="I136" s="78"/>
      <c r="J136" s="78"/>
      <c r="K136" s="78"/>
      <c r="L136" s="78"/>
      <c r="M136" s="78"/>
    </row>
    <row r="137" spans="1:13">
      <c r="A137" s="78"/>
      <c r="B137" s="78"/>
      <c r="C137" s="78"/>
      <c r="D137" s="78"/>
      <c r="E137" s="78"/>
      <c r="F137" s="78"/>
      <c r="G137" s="78"/>
      <c r="H137" s="78"/>
      <c r="I137" s="78"/>
      <c r="J137" s="78"/>
      <c r="K137" s="78"/>
      <c r="L137" s="78"/>
      <c r="M137" s="78"/>
    </row>
    <row r="138" spans="1:13">
      <c r="A138" s="78"/>
      <c r="B138" s="78"/>
      <c r="C138" s="78"/>
      <c r="D138" s="78"/>
      <c r="E138" s="78"/>
      <c r="F138" s="78"/>
      <c r="G138" s="78"/>
      <c r="H138" s="78"/>
      <c r="I138" s="78"/>
      <c r="J138" s="78"/>
      <c r="K138" s="78"/>
      <c r="L138" s="78"/>
      <c r="M138" s="78"/>
    </row>
    <row r="139" spans="1:13">
      <c r="A139" s="78"/>
      <c r="B139" s="78"/>
      <c r="C139" s="78"/>
      <c r="D139" s="78"/>
      <c r="E139" s="78"/>
      <c r="F139" s="78"/>
      <c r="G139" s="78"/>
      <c r="H139" s="78"/>
      <c r="I139" s="78"/>
      <c r="J139" s="78"/>
      <c r="K139" s="78"/>
      <c r="L139" s="78"/>
      <c r="M139" s="78"/>
    </row>
    <row r="140" spans="1:13">
      <c r="A140" s="78"/>
      <c r="B140" s="78"/>
      <c r="C140" s="78"/>
      <c r="D140" s="78"/>
      <c r="E140" s="78"/>
      <c r="F140" s="78"/>
      <c r="G140" s="78"/>
      <c r="H140" s="78"/>
      <c r="I140" s="78"/>
      <c r="J140" s="78"/>
      <c r="K140" s="78"/>
      <c r="L140" s="78"/>
      <c r="M140" s="78"/>
    </row>
    <row r="141" spans="1:13">
      <c r="A141" s="78"/>
      <c r="B141" s="78"/>
      <c r="C141" s="78"/>
      <c r="D141" s="78"/>
      <c r="E141" s="78"/>
      <c r="F141" s="78"/>
      <c r="G141" s="78"/>
      <c r="H141" s="78"/>
      <c r="I141" s="78"/>
      <c r="J141" s="78"/>
      <c r="K141" s="78"/>
      <c r="L141" s="78"/>
      <c r="M141" s="78"/>
    </row>
    <row r="142" spans="1:13">
      <c r="A142" s="78"/>
      <c r="B142" s="78"/>
      <c r="C142" s="78"/>
      <c r="D142" s="78"/>
      <c r="E142" s="78"/>
      <c r="F142" s="78"/>
      <c r="G142" s="78"/>
      <c r="H142" s="78"/>
      <c r="I142" s="78"/>
      <c r="J142" s="78"/>
      <c r="K142" s="78"/>
      <c r="L142" s="78"/>
      <c r="M142" s="78"/>
    </row>
    <row r="143" spans="1:13">
      <c r="A143" s="78"/>
      <c r="B143" s="78"/>
      <c r="C143" s="78"/>
      <c r="D143" s="78"/>
      <c r="E143" s="78"/>
      <c r="F143" s="78"/>
      <c r="G143" s="78"/>
      <c r="H143" s="78"/>
      <c r="I143" s="78"/>
      <c r="J143" s="78"/>
      <c r="K143" s="78"/>
      <c r="L143" s="78"/>
      <c r="M143" s="78"/>
    </row>
    <row r="144" spans="1:13">
      <c r="A144" s="78"/>
      <c r="B144" s="78"/>
      <c r="C144" s="78"/>
      <c r="D144" s="78"/>
      <c r="E144" s="78"/>
      <c r="F144" s="78"/>
      <c r="G144" s="78"/>
      <c r="H144" s="78"/>
      <c r="I144" s="78"/>
      <c r="J144" s="78"/>
      <c r="K144" s="78"/>
      <c r="L144" s="78"/>
      <c r="M144" s="78"/>
    </row>
    <row r="145" spans="1:13">
      <c r="A145" s="78"/>
      <c r="B145" s="78"/>
      <c r="C145" s="78"/>
      <c r="D145" s="78"/>
      <c r="E145" s="78"/>
      <c r="F145" s="78"/>
      <c r="G145" s="78"/>
      <c r="H145" s="78"/>
      <c r="I145" s="78"/>
      <c r="J145" s="78"/>
      <c r="K145" s="78"/>
      <c r="L145" s="78"/>
      <c r="M145" s="78"/>
    </row>
    <row r="146" spans="1:13">
      <c r="A146" s="78"/>
      <c r="B146" s="78"/>
      <c r="C146" s="78"/>
      <c r="D146" s="78"/>
      <c r="E146" s="78"/>
      <c r="F146" s="78"/>
      <c r="G146" s="78"/>
      <c r="H146" s="78"/>
      <c r="I146" s="78"/>
      <c r="J146" s="78"/>
      <c r="K146" s="78"/>
      <c r="L146" s="78"/>
      <c r="M146" s="78"/>
    </row>
    <row r="147" spans="1:13">
      <c r="A147" s="78"/>
      <c r="B147" s="78"/>
      <c r="C147" s="78"/>
      <c r="D147" s="78"/>
      <c r="E147" s="78"/>
      <c r="F147" s="78"/>
      <c r="G147" s="78"/>
      <c r="H147" s="78"/>
      <c r="I147" s="78"/>
      <c r="J147" s="78"/>
      <c r="K147" s="78"/>
      <c r="L147" s="78"/>
      <c r="M147" s="78"/>
    </row>
    <row r="148" spans="1:13">
      <c r="A148" s="78"/>
      <c r="B148" s="78"/>
      <c r="C148" s="78"/>
      <c r="D148" s="78"/>
      <c r="E148" s="78"/>
      <c r="F148" s="78"/>
      <c r="G148" s="78"/>
      <c r="H148" s="78"/>
      <c r="I148" s="78"/>
      <c r="J148" s="78"/>
      <c r="K148" s="78"/>
      <c r="L148" s="78"/>
      <c r="M148" s="78"/>
    </row>
    <row r="149" spans="1:13">
      <c r="A149" s="78"/>
      <c r="B149" s="78"/>
      <c r="C149" s="78"/>
      <c r="D149" s="78"/>
      <c r="E149" s="78"/>
      <c r="F149" s="78"/>
      <c r="G149" s="78"/>
      <c r="H149" s="78"/>
      <c r="I149" s="78"/>
      <c r="J149" s="78"/>
      <c r="K149" s="78"/>
      <c r="L149" s="78"/>
      <c r="M149" s="78"/>
    </row>
    <row r="150" spans="1:13">
      <c r="A150" s="78"/>
      <c r="B150" s="78"/>
      <c r="C150" s="78"/>
      <c r="D150" s="78"/>
      <c r="E150" s="78"/>
      <c r="F150" s="78"/>
      <c r="G150" s="78"/>
      <c r="H150" s="78"/>
      <c r="I150" s="78"/>
      <c r="J150" s="78"/>
      <c r="K150" s="78"/>
      <c r="L150" s="78"/>
      <c r="M150" s="78"/>
    </row>
    <row r="151" spans="1:13">
      <c r="A151" s="78"/>
      <c r="B151" s="78"/>
      <c r="C151" s="78"/>
      <c r="D151" s="78"/>
      <c r="E151" s="78"/>
      <c r="F151" s="78"/>
      <c r="G151" s="78"/>
      <c r="H151" s="78"/>
      <c r="I151" s="78"/>
      <c r="J151" s="78"/>
      <c r="K151" s="78"/>
      <c r="L151" s="78"/>
      <c r="M151" s="78"/>
    </row>
    <row r="152" spans="1:13">
      <c r="A152" s="78"/>
      <c r="B152" s="78"/>
      <c r="C152" s="78"/>
      <c r="D152" s="78"/>
      <c r="E152" s="78"/>
      <c r="F152" s="78"/>
      <c r="G152" s="78"/>
      <c r="H152" s="78"/>
      <c r="I152" s="78"/>
      <c r="J152" s="78"/>
      <c r="K152" s="78"/>
      <c r="L152" s="78"/>
      <c r="M152" s="78"/>
    </row>
    <row r="153" spans="1:13">
      <c r="A153" s="78"/>
      <c r="B153" s="78"/>
      <c r="C153" s="78"/>
      <c r="D153" s="78"/>
      <c r="E153" s="78"/>
      <c r="F153" s="78"/>
      <c r="G153" s="78"/>
      <c r="H153" s="78"/>
      <c r="I153" s="78"/>
      <c r="J153" s="78"/>
      <c r="K153" s="78"/>
      <c r="L153" s="78"/>
      <c r="M153" s="78"/>
    </row>
    <row r="154" spans="1:13">
      <c r="A154" s="78"/>
      <c r="B154" s="78"/>
      <c r="C154" s="78"/>
      <c r="D154" s="78"/>
      <c r="E154" s="78"/>
      <c r="F154" s="78"/>
      <c r="G154" s="78"/>
      <c r="H154" s="78"/>
      <c r="I154" s="78"/>
      <c r="J154" s="78"/>
      <c r="K154" s="78"/>
      <c r="L154" s="78"/>
      <c r="M154" s="78"/>
    </row>
    <row r="155" spans="1:13">
      <c r="A155" s="78"/>
      <c r="B155" s="78"/>
      <c r="C155" s="78"/>
      <c r="D155" s="78"/>
      <c r="E155" s="78"/>
      <c r="F155" s="78"/>
      <c r="G155" s="78"/>
      <c r="H155" s="78"/>
      <c r="I155" s="78"/>
      <c r="J155" s="78"/>
      <c r="K155" s="78"/>
      <c r="L155" s="78"/>
      <c r="M155" s="78"/>
    </row>
    <row r="156" spans="1:13">
      <c r="A156" s="78"/>
      <c r="B156" s="78"/>
      <c r="C156" s="78"/>
      <c r="D156" s="78"/>
      <c r="E156" s="78"/>
      <c r="F156" s="78"/>
      <c r="G156" s="78"/>
      <c r="H156" s="78"/>
      <c r="I156" s="78"/>
      <c r="J156" s="78"/>
      <c r="K156" s="78"/>
      <c r="L156" s="78"/>
      <c r="M156" s="78"/>
    </row>
    <row r="157" spans="1:13">
      <c r="A157" s="78"/>
      <c r="B157" s="78"/>
      <c r="C157" s="78"/>
      <c r="D157" s="78"/>
      <c r="E157" s="78"/>
      <c r="F157" s="78"/>
      <c r="G157" s="78"/>
      <c r="H157" s="78"/>
      <c r="I157" s="78"/>
      <c r="J157" s="78"/>
      <c r="K157" s="78"/>
      <c r="L157" s="78"/>
      <c r="M157" s="78"/>
    </row>
    <row r="158" spans="1:13">
      <c r="A158" s="78"/>
      <c r="B158" s="78"/>
      <c r="C158" s="78"/>
      <c r="D158" s="78"/>
      <c r="E158" s="78"/>
      <c r="F158" s="78"/>
      <c r="G158" s="78"/>
      <c r="H158" s="78"/>
      <c r="I158" s="78"/>
      <c r="J158" s="78"/>
      <c r="K158" s="78"/>
      <c r="L158" s="78"/>
      <c r="M158" s="78"/>
    </row>
    <row r="159" spans="1:13">
      <c r="A159" s="78"/>
      <c r="B159" s="78"/>
      <c r="C159" s="78"/>
      <c r="D159" s="78"/>
      <c r="E159" s="78"/>
      <c r="F159" s="78"/>
      <c r="G159" s="78"/>
      <c r="H159" s="78"/>
      <c r="I159" s="78"/>
      <c r="J159" s="78"/>
      <c r="K159" s="78"/>
      <c r="L159" s="78"/>
      <c r="M159" s="78"/>
    </row>
    <row r="160" spans="1:13">
      <c r="A160" s="78"/>
      <c r="B160" s="78"/>
      <c r="C160" s="78"/>
      <c r="D160" s="78"/>
      <c r="E160" s="78"/>
      <c r="F160" s="78"/>
      <c r="G160" s="78"/>
      <c r="H160" s="78"/>
      <c r="I160" s="78"/>
      <c r="J160" s="78"/>
      <c r="K160" s="78"/>
      <c r="L160" s="78"/>
      <c r="M160" s="78"/>
    </row>
    <row r="161" spans="1:13">
      <c r="A161" s="78"/>
      <c r="B161" s="78"/>
      <c r="C161" s="78"/>
      <c r="D161" s="78"/>
      <c r="E161" s="78"/>
      <c r="F161" s="78"/>
      <c r="G161" s="78"/>
      <c r="H161" s="78"/>
      <c r="I161" s="78"/>
      <c r="J161" s="78"/>
      <c r="K161" s="78"/>
      <c r="L161" s="78"/>
      <c r="M161" s="78"/>
    </row>
    <row r="162" spans="1:13">
      <c r="A162" s="78"/>
      <c r="B162" s="78"/>
      <c r="C162" s="78"/>
      <c r="D162" s="78"/>
      <c r="E162" s="78"/>
      <c r="F162" s="78"/>
      <c r="G162" s="78"/>
      <c r="H162" s="78"/>
      <c r="I162" s="78"/>
      <c r="J162" s="78"/>
      <c r="K162" s="78"/>
      <c r="L162" s="78"/>
      <c r="M162" s="78"/>
    </row>
    <row r="163" spans="1:13">
      <c r="A163" s="78"/>
      <c r="B163" s="78"/>
      <c r="C163" s="78"/>
      <c r="D163" s="78"/>
      <c r="E163" s="78"/>
      <c r="F163" s="78"/>
      <c r="G163" s="78"/>
      <c r="H163" s="78"/>
      <c r="I163" s="78"/>
      <c r="J163" s="78"/>
      <c r="K163" s="78"/>
      <c r="L163" s="78"/>
      <c r="M163" s="78"/>
    </row>
    <row r="164" spans="1:13">
      <c r="A164" s="78"/>
      <c r="B164" s="78"/>
      <c r="C164" s="78"/>
      <c r="D164" s="78"/>
      <c r="E164" s="78"/>
      <c r="F164" s="78"/>
      <c r="G164" s="78"/>
      <c r="H164" s="78"/>
      <c r="I164" s="78"/>
      <c r="J164" s="78"/>
      <c r="K164" s="78"/>
      <c r="L164" s="78"/>
      <c r="M164" s="78"/>
    </row>
    <row r="165" spans="1:13">
      <c r="A165" s="78"/>
      <c r="B165" s="78"/>
      <c r="C165" s="78"/>
      <c r="D165" s="78"/>
      <c r="E165" s="78"/>
      <c r="F165" s="78"/>
      <c r="G165" s="78"/>
      <c r="H165" s="78"/>
      <c r="I165" s="78"/>
      <c r="J165" s="78"/>
      <c r="K165" s="78"/>
      <c r="L165" s="78"/>
      <c r="M165" s="78"/>
    </row>
    <row r="166" spans="1:13">
      <c r="A166" s="78"/>
      <c r="B166" s="78"/>
      <c r="C166" s="78"/>
      <c r="D166" s="78"/>
      <c r="E166" s="78"/>
      <c r="F166" s="78"/>
      <c r="G166" s="78"/>
      <c r="H166" s="78"/>
      <c r="I166" s="78"/>
      <c r="J166" s="78"/>
      <c r="K166" s="78"/>
      <c r="L166" s="78"/>
      <c r="M166" s="78"/>
    </row>
    <row r="167" spans="1:13">
      <c r="A167" s="78"/>
      <c r="B167" s="78"/>
      <c r="C167" s="78"/>
      <c r="D167" s="78"/>
      <c r="E167" s="78"/>
      <c r="F167" s="78"/>
      <c r="G167" s="78"/>
      <c r="H167" s="78"/>
      <c r="I167" s="78"/>
      <c r="J167" s="78"/>
      <c r="K167" s="78"/>
      <c r="L167" s="78"/>
      <c r="M167" s="78"/>
    </row>
    <row r="168" spans="1:13">
      <c r="A168" s="78"/>
      <c r="B168" s="78"/>
      <c r="C168" s="78"/>
      <c r="D168" s="78"/>
      <c r="E168" s="78"/>
      <c r="F168" s="78"/>
      <c r="G168" s="78"/>
      <c r="H168" s="78"/>
      <c r="I168" s="78"/>
      <c r="J168" s="78"/>
      <c r="K168" s="78"/>
      <c r="L168" s="78"/>
      <c r="M168" s="78"/>
    </row>
    <row r="169" spans="1:13">
      <c r="A169" s="78"/>
      <c r="B169" s="78"/>
      <c r="C169" s="78"/>
      <c r="D169" s="78"/>
      <c r="E169" s="78"/>
      <c r="F169" s="78"/>
      <c r="G169" s="78"/>
      <c r="H169" s="78"/>
      <c r="I169" s="78"/>
      <c r="J169" s="78"/>
      <c r="K169" s="78"/>
      <c r="L169" s="78"/>
      <c r="M169" s="78"/>
    </row>
    <row r="170" spans="1:13">
      <c r="A170" s="78"/>
      <c r="B170" s="78"/>
      <c r="C170" s="78"/>
      <c r="D170" s="78"/>
      <c r="E170" s="78"/>
      <c r="F170" s="78"/>
      <c r="G170" s="78"/>
      <c r="H170" s="78"/>
      <c r="I170" s="78"/>
      <c r="J170" s="78"/>
      <c r="K170" s="78"/>
      <c r="L170" s="78"/>
      <c r="M170" s="78"/>
    </row>
    <row r="171" spans="1:13">
      <c r="A171" s="78"/>
      <c r="B171" s="78"/>
      <c r="C171" s="78"/>
      <c r="D171" s="78"/>
      <c r="E171" s="78"/>
      <c r="F171" s="78"/>
      <c r="G171" s="78"/>
      <c r="H171" s="78"/>
      <c r="I171" s="78"/>
      <c r="J171" s="78"/>
      <c r="K171" s="78"/>
      <c r="L171" s="78"/>
      <c r="M171" s="78"/>
    </row>
    <row r="172" spans="1:13">
      <c r="A172" s="78"/>
      <c r="B172" s="78"/>
      <c r="C172" s="78"/>
      <c r="D172" s="78"/>
      <c r="E172" s="78"/>
      <c r="F172" s="78"/>
      <c r="G172" s="78"/>
      <c r="H172" s="78"/>
      <c r="I172" s="78"/>
      <c r="J172" s="78"/>
      <c r="K172" s="78"/>
      <c r="L172" s="78"/>
      <c r="M172" s="78"/>
    </row>
    <row r="173" spans="1:13">
      <c r="A173" s="78"/>
      <c r="B173" s="78"/>
      <c r="C173" s="78"/>
      <c r="D173" s="78"/>
      <c r="E173" s="78"/>
      <c r="F173" s="78"/>
      <c r="G173" s="78"/>
      <c r="H173" s="78"/>
      <c r="I173" s="78"/>
      <c r="J173" s="78"/>
      <c r="K173" s="78"/>
      <c r="L173" s="78"/>
      <c r="M173" s="78"/>
    </row>
    <row r="174" spans="1:13">
      <c r="A174" s="78"/>
      <c r="B174" s="78"/>
      <c r="C174" s="78"/>
      <c r="D174" s="78"/>
      <c r="E174" s="78"/>
      <c r="F174" s="78"/>
      <c r="G174" s="78"/>
      <c r="H174" s="78"/>
      <c r="I174" s="78"/>
      <c r="J174" s="78"/>
      <c r="K174" s="78"/>
      <c r="L174" s="78"/>
      <c r="M174" s="78"/>
    </row>
    <row r="175" spans="1:13">
      <c r="A175" s="78"/>
      <c r="B175" s="78"/>
      <c r="C175" s="78"/>
      <c r="D175" s="78"/>
      <c r="E175" s="78"/>
      <c r="F175" s="78"/>
      <c r="G175" s="78"/>
      <c r="H175" s="78"/>
      <c r="I175" s="78"/>
      <c r="J175" s="78"/>
      <c r="K175" s="78"/>
      <c r="L175" s="78"/>
      <c r="M175" s="78"/>
    </row>
    <row r="176" spans="1:13">
      <c r="A176" s="78"/>
      <c r="B176" s="78"/>
      <c r="C176" s="78"/>
      <c r="D176" s="78"/>
      <c r="E176" s="78"/>
      <c r="F176" s="78"/>
      <c r="G176" s="78"/>
      <c r="H176" s="78"/>
      <c r="I176" s="78"/>
      <c r="J176" s="78"/>
      <c r="K176" s="78"/>
      <c r="L176" s="78"/>
      <c r="M176" s="78"/>
    </row>
    <row r="177" spans="1:13">
      <c r="A177" s="78"/>
      <c r="B177" s="78"/>
      <c r="C177" s="78"/>
      <c r="D177" s="78"/>
      <c r="E177" s="78"/>
      <c r="F177" s="78"/>
      <c r="G177" s="78"/>
      <c r="H177" s="78"/>
      <c r="I177" s="78"/>
      <c r="J177" s="78"/>
      <c r="K177" s="78"/>
      <c r="L177" s="78"/>
      <c r="M177" s="78"/>
    </row>
    <row r="178" spans="1:13">
      <c r="A178" s="78"/>
      <c r="B178" s="78"/>
      <c r="C178" s="78"/>
      <c r="D178" s="78"/>
      <c r="E178" s="78"/>
      <c r="F178" s="78"/>
      <c r="G178" s="78"/>
      <c r="H178" s="78"/>
      <c r="I178" s="78"/>
      <c r="J178" s="78"/>
      <c r="K178" s="78"/>
      <c r="L178" s="78"/>
      <c r="M178" s="78"/>
    </row>
    <row r="179" spans="1:13">
      <c r="A179" s="78"/>
      <c r="B179" s="78"/>
      <c r="C179" s="78"/>
      <c r="D179" s="78"/>
      <c r="E179" s="78"/>
      <c r="F179" s="78"/>
      <c r="G179" s="78"/>
      <c r="H179" s="78"/>
      <c r="I179" s="78"/>
      <c r="J179" s="78"/>
      <c r="K179" s="78"/>
      <c r="L179" s="78"/>
      <c r="M179" s="78"/>
    </row>
    <row r="180" spans="1:13">
      <c r="A180" s="78"/>
      <c r="B180" s="78"/>
      <c r="C180" s="78"/>
      <c r="D180" s="78"/>
      <c r="E180" s="78"/>
      <c r="F180" s="78"/>
      <c r="G180" s="78"/>
      <c r="H180" s="78"/>
      <c r="I180" s="78"/>
      <c r="J180" s="78"/>
      <c r="K180" s="78"/>
      <c r="L180" s="78"/>
      <c r="M180" s="78"/>
    </row>
    <row r="181" spans="1:13">
      <c r="A181" s="78"/>
      <c r="B181" s="78"/>
      <c r="C181" s="78"/>
      <c r="D181" s="78"/>
      <c r="E181" s="78"/>
      <c r="F181" s="78"/>
      <c r="G181" s="78"/>
      <c r="H181" s="78"/>
      <c r="I181" s="78"/>
      <c r="J181" s="78"/>
      <c r="K181" s="78"/>
      <c r="L181" s="78"/>
      <c r="M181" s="78"/>
    </row>
    <row r="182" spans="1:13">
      <c r="A182" s="78"/>
      <c r="B182" s="78"/>
      <c r="C182" s="78"/>
      <c r="D182" s="78"/>
      <c r="E182" s="78"/>
      <c r="F182" s="78"/>
      <c r="G182" s="78"/>
      <c r="H182" s="78"/>
      <c r="I182" s="78"/>
      <c r="J182" s="78"/>
      <c r="K182" s="78"/>
      <c r="L182" s="78"/>
      <c r="M182" s="78"/>
    </row>
    <row r="183" spans="1:13">
      <c r="A183" s="78"/>
      <c r="B183" s="78"/>
      <c r="C183" s="78"/>
      <c r="D183" s="78"/>
      <c r="E183" s="78"/>
      <c r="F183" s="78"/>
      <c r="G183" s="78"/>
      <c r="H183" s="78"/>
      <c r="I183" s="78"/>
      <c r="J183" s="78"/>
      <c r="K183" s="78"/>
      <c r="L183" s="78"/>
      <c r="M183" s="78"/>
    </row>
    <row r="184" spans="1:13">
      <c r="A184" s="78"/>
      <c r="B184" s="78"/>
      <c r="C184" s="78"/>
      <c r="D184" s="78"/>
      <c r="E184" s="78"/>
      <c r="F184" s="78"/>
      <c r="G184" s="78"/>
      <c r="H184" s="78"/>
      <c r="I184" s="78"/>
      <c r="J184" s="78"/>
      <c r="K184" s="78"/>
      <c r="L184" s="78"/>
      <c r="M184" s="78"/>
    </row>
    <row r="185" spans="1:13">
      <c r="A185" s="78"/>
      <c r="B185" s="78"/>
      <c r="C185" s="78"/>
      <c r="D185" s="78"/>
      <c r="E185" s="78"/>
      <c r="F185" s="78"/>
      <c r="G185" s="78"/>
      <c r="H185" s="78"/>
      <c r="I185" s="78"/>
      <c r="J185" s="78"/>
      <c r="K185" s="78"/>
      <c r="L185" s="78"/>
      <c r="M185" s="78"/>
    </row>
    <row r="186" spans="1:13">
      <c r="A186" s="78"/>
      <c r="B186" s="78"/>
      <c r="C186" s="78"/>
      <c r="D186" s="78"/>
      <c r="E186" s="78"/>
      <c r="F186" s="78"/>
      <c r="G186" s="78"/>
      <c r="H186" s="78"/>
      <c r="I186" s="78"/>
      <c r="J186" s="78"/>
      <c r="K186" s="78"/>
      <c r="L186" s="78"/>
      <c r="M186" s="78"/>
    </row>
    <row r="187" spans="1:13">
      <c r="A187" s="78"/>
      <c r="B187" s="78"/>
      <c r="C187" s="78"/>
      <c r="D187" s="78"/>
      <c r="E187" s="78"/>
      <c r="F187" s="78"/>
      <c r="G187" s="78"/>
      <c r="H187" s="78"/>
      <c r="I187" s="78"/>
      <c r="J187" s="78"/>
      <c r="K187" s="78"/>
      <c r="L187" s="78"/>
      <c r="M187" s="78"/>
    </row>
    <row r="188" spans="1:13">
      <c r="A188" s="78"/>
      <c r="B188" s="78"/>
      <c r="C188" s="78"/>
      <c r="D188" s="78"/>
      <c r="E188" s="78"/>
      <c r="F188" s="78"/>
      <c r="G188" s="78"/>
      <c r="H188" s="78"/>
      <c r="I188" s="78"/>
      <c r="J188" s="78"/>
      <c r="K188" s="78"/>
      <c r="L188" s="78"/>
      <c r="M188" s="78"/>
    </row>
    <row r="189" spans="1:13">
      <c r="A189" s="78"/>
      <c r="B189" s="78"/>
      <c r="C189" s="78"/>
      <c r="D189" s="78"/>
      <c r="E189" s="78"/>
      <c r="F189" s="78"/>
      <c r="G189" s="78"/>
      <c r="H189" s="78"/>
      <c r="I189" s="78"/>
      <c r="J189" s="78"/>
      <c r="K189" s="78"/>
      <c r="L189" s="78"/>
      <c r="M189" s="78"/>
    </row>
    <row r="190" spans="1:13">
      <c r="A190" s="78"/>
      <c r="B190" s="78"/>
      <c r="C190" s="78"/>
      <c r="D190" s="78"/>
      <c r="E190" s="78"/>
      <c r="F190" s="78"/>
      <c r="G190" s="78"/>
      <c r="H190" s="78"/>
      <c r="I190" s="78"/>
      <c r="J190" s="78"/>
      <c r="K190" s="78"/>
      <c r="L190" s="78"/>
      <c r="M190" s="78"/>
    </row>
    <row r="191" spans="1:13">
      <c r="A191" s="78"/>
      <c r="B191" s="78"/>
      <c r="C191" s="78"/>
      <c r="D191" s="78"/>
      <c r="E191" s="78"/>
      <c r="F191" s="78"/>
      <c r="G191" s="78"/>
      <c r="H191" s="78"/>
      <c r="I191" s="78"/>
      <c r="J191" s="78"/>
      <c r="K191" s="78"/>
      <c r="L191" s="78"/>
      <c r="M191" s="78"/>
    </row>
    <row r="192" spans="1:13">
      <c r="A192" s="78"/>
      <c r="B192" s="78"/>
      <c r="C192" s="78"/>
      <c r="D192" s="78"/>
      <c r="E192" s="78"/>
      <c r="F192" s="78"/>
      <c r="G192" s="78"/>
      <c r="H192" s="78"/>
      <c r="I192" s="78"/>
      <c r="J192" s="78"/>
      <c r="K192" s="78"/>
      <c r="L192" s="78"/>
      <c r="M192" s="78"/>
    </row>
    <row r="193" spans="1:13">
      <c r="A193" s="78"/>
      <c r="B193" s="78"/>
      <c r="C193" s="78"/>
      <c r="D193" s="78"/>
      <c r="E193" s="78"/>
      <c r="F193" s="78"/>
      <c r="G193" s="78"/>
      <c r="H193" s="78"/>
      <c r="I193" s="78"/>
      <c r="J193" s="78"/>
      <c r="K193" s="78"/>
      <c r="L193" s="78"/>
      <c r="M193" s="78"/>
    </row>
    <row r="194" spans="1:13">
      <c r="A194" s="78"/>
      <c r="B194" s="78"/>
      <c r="C194" s="78"/>
      <c r="D194" s="78"/>
      <c r="E194" s="78"/>
      <c r="F194" s="78"/>
      <c r="G194" s="78"/>
      <c r="H194" s="78"/>
      <c r="I194" s="78"/>
      <c r="J194" s="78"/>
      <c r="K194" s="78"/>
      <c r="L194" s="78"/>
      <c r="M194" s="78"/>
    </row>
    <row r="195" spans="1:13">
      <c r="A195" s="78"/>
      <c r="B195" s="78"/>
      <c r="C195" s="78"/>
      <c r="D195" s="78"/>
      <c r="E195" s="78"/>
      <c r="F195" s="78"/>
      <c r="G195" s="78"/>
      <c r="H195" s="78"/>
      <c r="I195" s="78"/>
      <c r="J195" s="78"/>
      <c r="K195" s="78"/>
      <c r="L195" s="78"/>
      <c r="M195" s="78"/>
    </row>
    <row r="196" spans="1:13">
      <c r="A196" s="78"/>
      <c r="B196" s="78"/>
      <c r="C196" s="78"/>
      <c r="D196" s="78"/>
      <c r="E196" s="78"/>
      <c r="F196" s="78"/>
      <c r="G196" s="78"/>
      <c r="H196" s="78"/>
      <c r="I196" s="78"/>
      <c r="J196" s="78"/>
      <c r="K196" s="78"/>
      <c r="L196" s="78"/>
      <c r="M196" s="78"/>
    </row>
    <row r="197" spans="1:13">
      <c r="A197" s="78"/>
      <c r="B197" s="78"/>
      <c r="C197" s="78"/>
      <c r="D197" s="78"/>
      <c r="E197" s="78"/>
      <c r="F197" s="78"/>
      <c r="G197" s="78"/>
      <c r="H197" s="78"/>
      <c r="I197" s="78"/>
      <c r="J197" s="78"/>
      <c r="K197" s="78"/>
      <c r="L197" s="78"/>
      <c r="M197" s="78"/>
    </row>
    <row r="198" spans="1:13">
      <c r="A198" s="78"/>
      <c r="B198" s="78"/>
      <c r="C198" s="78"/>
      <c r="D198" s="78"/>
      <c r="E198" s="78"/>
      <c r="F198" s="78"/>
      <c r="G198" s="78"/>
      <c r="H198" s="78"/>
      <c r="I198" s="78"/>
      <c r="J198" s="78"/>
      <c r="K198" s="78"/>
      <c r="L198" s="78"/>
      <c r="M198" s="78"/>
    </row>
    <row r="199" spans="1:13">
      <c r="A199" s="78"/>
      <c r="B199" s="78"/>
      <c r="C199" s="78"/>
      <c r="D199" s="78"/>
      <c r="E199" s="78"/>
      <c r="F199" s="78"/>
      <c r="G199" s="78"/>
      <c r="H199" s="78"/>
      <c r="I199" s="78"/>
      <c r="J199" s="78"/>
      <c r="K199" s="78"/>
      <c r="L199" s="78"/>
      <c r="M199" s="78"/>
    </row>
    <row r="200" spans="1:13">
      <c r="A200" s="78"/>
      <c r="B200" s="78"/>
      <c r="C200" s="78"/>
      <c r="D200" s="78"/>
      <c r="E200" s="78"/>
      <c r="F200" s="78"/>
      <c r="G200" s="78"/>
      <c r="H200" s="78"/>
      <c r="I200" s="78"/>
      <c r="J200" s="78"/>
      <c r="K200" s="78"/>
      <c r="L200" s="78"/>
      <c r="M200" s="78"/>
    </row>
    <row r="201" spans="1:13">
      <c r="A201" s="78"/>
      <c r="B201" s="78"/>
      <c r="C201" s="78"/>
      <c r="D201" s="78"/>
      <c r="E201" s="78"/>
      <c r="F201" s="78"/>
      <c r="G201" s="78"/>
      <c r="H201" s="78"/>
      <c r="I201" s="78"/>
      <c r="J201" s="78"/>
      <c r="K201" s="78"/>
      <c r="L201" s="78"/>
      <c r="M201" s="78"/>
    </row>
    <row r="202" spans="1:13">
      <c r="A202" s="78"/>
      <c r="B202" s="78"/>
      <c r="C202" s="78"/>
      <c r="D202" s="78"/>
      <c r="E202" s="78"/>
      <c r="F202" s="78"/>
      <c r="G202" s="78"/>
      <c r="H202" s="78"/>
      <c r="I202" s="78"/>
      <c r="J202" s="78"/>
      <c r="K202" s="78"/>
      <c r="L202" s="78"/>
      <c r="M202" s="78"/>
    </row>
    <row r="203" spans="1:13">
      <c r="A203" s="78"/>
      <c r="B203" s="78"/>
      <c r="C203" s="78"/>
      <c r="D203" s="78"/>
      <c r="E203" s="78"/>
      <c r="F203" s="78"/>
      <c r="G203" s="78"/>
      <c r="H203" s="78"/>
      <c r="I203" s="78"/>
      <c r="J203" s="78"/>
      <c r="K203" s="78"/>
      <c r="L203" s="78"/>
      <c r="M203" s="78"/>
    </row>
    <row r="204" spans="1:13">
      <c r="A204" s="78"/>
      <c r="B204" s="78"/>
      <c r="C204" s="78"/>
      <c r="D204" s="78"/>
      <c r="E204" s="78"/>
      <c r="F204" s="78"/>
      <c r="G204" s="78"/>
      <c r="H204" s="78"/>
      <c r="I204" s="78"/>
      <c r="J204" s="78"/>
      <c r="K204" s="78"/>
      <c r="L204" s="78"/>
      <c r="M204" s="78"/>
    </row>
    <row r="205" spans="1:13">
      <c r="A205" s="78"/>
      <c r="B205" s="78"/>
      <c r="C205" s="78"/>
      <c r="D205" s="78"/>
      <c r="E205" s="78"/>
      <c r="F205" s="78"/>
      <c r="G205" s="78"/>
      <c r="H205" s="78"/>
      <c r="I205" s="78"/>
      <c r="J205" s="78"/>
      <c r="K205" s="78"/>
      <c r="L205" s="78"/>
      <c r="M205" s="78"/>
    </row>
    <row r="206" spans="1:13">
      <c r="A206" s="78"/>
      <c r="B206" s="78"/>
      <c r="C206" s="78"/>
      <c r="D206" s="78"/>
      <c r="E206" s="78"/>
      <c r="F206" s="78"/>
      <c r="G206" s="78"/>
      <c r="H206" s="78"/>
      <c r="I206" s="78"/>
      <c r="J206" s="78"/>
      <c r="K206" s="78"/>
      <c r="L206" s="78"/>
      <c r="M206" s="78"/>
    </row>
    <row r="207" spans="1:13">
      <c r="A207" s="78"/>
      <c r="B207" s="78"/>
      <c r="C207" s="78"/>
      <c r="D207" s="78"/>
      <c r="E207" s="78"/>
      <c r="F207" s="78"/>
      <c r="G207" s="78"/>
      <c r="H207" s="78"/>
      <c r="I207" s="78"/>
      <c r="J207" s="78"/>
      <c r="K207" s="78"/>
      <c r="L207" s="78"/>
      <c r="M207" s="78"/>
    </row>
    <row r="208" spans="1:13">
      <c r="A208" s="78"/>
      <c r="B208" s="78"/>
      <c r="C208" s="78"/>
      <c r="D208" s="78"/>
      <c r="E208" s="78"/>
      <c r="F208" s="78"/>
      <c r="G208" s="78"/>
      <c r="H208" s="78"/>
      <c r="I208" s="78"/>
      <c r="J208" s="78"/>
      <c r="K208" s="78"/>
      <c r="L208" s="78"/>
      <c r="M208" s="78"/>
    </row>
    <row r="209" spans="1:13">
      <c r="A209" s="78"/>
      <c r="B209" s="78"/>
      <c r="C209" s="78"/>
      <c r="D209" s="78"/>
      <c r="E209" s="78"/>
      <c r="F209" s="78"/>
      <c r="G209" s="78"/>
      <c r="H209" s="78"/>
      <c r="I209" s="78"/>
      <c r="J209" s="78"/>
      <c r="K209" s="78"/>
      <c r="L209" s="78"/>
      <c r="M209" s="78"/>
    </row>
    <row r="210" spans="1:13">
      <c r="A210" s="78"/>
      <c r="B210" s="78"/>
      <c r="C210" s="78"/>
      <c r="D210" s="78"/>
      <c r="E210" s="78"/>
      <c r="F210" s="78"/>
      <c r="G210" s="78"/>
      <c r="H210" s="78"/>
      <c r="I210" s="78"/>
      <c r="J210" s="78"/>
      <c r="K210" s="78"/>
      <c r="L210" s="78"/>
      <c r="M210" s="78"/>
    </row>
    <row r="211" spans="1:13">
      <c r="A211" s="78"/>
      <c r="B211" s="78"/>
      <c r="C211" s="78"/>
      <c r="D211" s="78"/>
      <c r="E211" s="78"/>
      <c r="F211" s="78"/>
      <c r="G211" s="78"/>
      <c r="H211" s="78"/>
      <c r="I211" s="78"/>
      <c r="J211" s="78"/>
      <c r="K211" s="78"/>
      <c r="L211" s="78"/>
      <c r="M211" s="78"/>
    </row>
    <row r="212" spans="1:13">
      <c r="A212" s="78"/>
      <c r="B212" s="78"/>
      <c r="C212" s="78"/>
      <c r="D212" s="78"/>
      <c r="E212" s="78"/>
      <c r="F212" s="78"/>
      <c r="G212" s="78"/>
      <c r="H212" s="78"/>
      <c r="I212" s="78"/>
      <c r="J212" s="78"/>
      <c r="K212" s="78"/>
      <c r="L212" s="78"/>
      <c r="M212" s="78"/>
    </row>
    <row r="213" spans="1:13">
      <c r="A213" s="78"/>
      <c r="B213" s="78"/>
      <c r="C213" s="78"/>
      <c r="D213" s="78"/>
      <c r="E213" s="78"/>
      <c r="F213" s="78"/>
      <c r="G213" s="78"/>
      <c r="H213" s="78"/>
      <c r="I213" s="78"/>
      <c r="J213" s="78"/>
      <c r="K213" s="78"/>
      <c r="L213" s="78"/>
      <c r="M213" s="78"/>
    </row>
    <row r="214" spans="1:13">
      <c r="A214" s="78"/>
      <c r="B214" s="78"/>
      <c r="C214" s="78"/>
      <c r="D214" s="78"/>
      <c r="E214" s="78"/>
      <c r="F214" s="78"/>
      <c r="G214" s="78"/>
      <c r="H214" s="78"/>
      <c r="I214" s="78"/>
      <c r="J214" s="78"/>
      <c r="K214" s="78"/>
      <c r="L214" s="78"/>
      <c r="M214" s="78"/>
    </row>
    <row r="215" spans="1:13">
      <c r="A215" s="78"/>
      <c r="B215" s="78"/>
      <c r="C215" s="78"/>
      <c r="D215" s="78"/>
      <c r="E215" s="78"/>
      <c r="F215" s="78"/>
      <c r="G215" s="78"/>
      <c r="H215" s="78"/>
      <c r="I215" s="78"/>
      <c r="J215" s="78"/>
      <c r="K215" s="78"/>
      <c r="L215" s="78"/>
      <c r="M215" s="78"/>
    </row>
    <row r="216" spans="1:13">
      <c r="A216" s="78"/>
      <c r="B216" s="78"/>
      <c r="C216" s="78"/>
      <c r="D216" s="78"/>
      <c r="E216" s="78"/>
      <c r="F216" s="78"/>
      <c r="G216" s="78"/>
      <c r="H216" s="78"/>
      <c r="I216" s="78"/>
      <c r="J216" s="78"/>
      <c r="K216" s="78"/>
      <c r="L216" s="78"/>
      <c r="M216" s="78"/>
    </row>
    <row r="217" spans="1:13">
      <c r="A217" s="78"/>
      <c r="B217" s="78"/>
      <c r="C217" s="78"/>
      <c r="D217" s="78"/>
      <c r="E217" s="78"/>
      <c r="F217" s="78"/>
      <c r="G217" s="78"/>
      <c r="H217" s="78"/>
      <c r="I217" s="78"/>
      <c r="J217" s="78"/>
      <c r="K217" s="78"/>
      <c r="L217" s="78"/>
      <c r="M217" s="78"/>
    </row>
    <row r="218" spans="1:13">
      <c r="A218" s="78"/>
      <c r="B218" s="78"/>
      <c r="C218" s="78"/>
      <c r="D218" s="78"/>
      <c r="E218" s="78"/>
      <c r="F218" s="78"/>
      <c r="G218" s="78"/>
      <c r="H218" s="78"/>
      <c r="I218" s="78"/>
      <c r="J218" s="78"/>
      <c r="K218" s="78"/>
      <c r="L218" s="78"/>
      <c r="M218" s="78"/>
    </row>
    <row r="219" spans="1:13">
      <c r="A219" s="78"/>
      <c r="B219" s="78"/>
      <c r="C219" s="78"/>
      <c r="D219" s="78"/>
      <c r="E219" s="78"/>
      <c r="F219" s="78"/>
      <c r="G219" s="78"/>
      <c r="H219" s="78"/>
      <c r="I219" s="78"/>
      <c r="J219" s="78"/>
      <c r="K219" s="78"/>
      <c r="L219" s="78"/>
      <c r="M219" s="78"/>
    </row>
    <row r="220" spans="1:13">
      <c r="A220" s="78"/>
      <c r="B220" s="78"/>
      <c r="C220" s="78"/>
      <c r="D220" s="78"/>
      <c r="E220" s="78"/>
      <c r="F220" s="78"/>
      <c r="G220" s="78"/>
      <c r="H220" s="78"/>
      <c r="I220" s="78"/>
      <c r="J220" s="78"/>
      <c r="K220" s="78"/>
      <c r="L220" s="78"/>
      <c r="M220" s="78"/>
    </row>
    <row r="221" spans="1:13">
      <c r="A221" s="78"/>
      <c r="B221" s="78"/>
      <c r="C221" s="78"/>
      <c r="D221" s="78"/>
      <c r="E221" s="78"/>
      <c r="F221" s="78"/>
      <c r="G221" s="78"/>
      <c r="H221" s="78"/>
      <c r="I221" s="78"/>
      <c r="J221" s="78"/>
      <c r="K221" s="78"/>
      <c r="L221" s="78"/>
      <c r="M221" s="78"/>
    </row>
    <row r="222" spans="1:13">
      <c r="A222" s="78"/>
      <c r="B222" s="78"/>
      <c r="C222" s="78"/>
      <c r="D222" s="78"/>
      <c r="E222" s="78"/>
      <c r="F222" s="78"/>
      <c r="G222" s="78"/>
      <c r="H222" s="78"/>
      <c r="I222" s="78"/>
      <c r="J222" s="78"/>
      <c r="K222" s="78"/>
      <c r="L222" s="78"/>
      <c r="M222" s="78"/>
    </row>
    <row r="223" spans="1:13">
      <c r="A223" s="78"/>
      <c r="B223" s="78"/>
      <c r="C223" s="78"/>
      <c r="D223" s="78"/>
      <c r="E223" s="78"/>
      <c r="F223" s="78"/>
      <c r="G223" s="78"/>
      <c r="H223" s="78"/>
      <c r="I223" s="78"/>
      <c r="J223" s="78"/>
      <c r="K223" s="78"/>
      <c r="L223" s="78"/>
      <c r="M223" s="78"/>
    </row>
    <row r="224" spans="1:13">
      <c r="A224" s="78"/>
      <c r="B224" s="78"/>
      <c r="C224" s="78"/>
      <c r="D224" s="78"/>
      <c r="E224" s="78"/>
      <c r="F224" s="78"/>
      <c r="G224" s="78"/>
      <c r="H224" s="78"/>
      <c r="I224" s="78"/>
      <c r="J224" s="78"/>
      <c r="K224" s="78"/>
      <c r="L224" s="78"/>
      <c r="M224" s="78"/>
    </row>
    <row r="225" spans="1:13">
      <c r="A225" s="78"/>
      <c r="B225" s="78"/>
      <c r="C225" s="78"/>
      <c r="D225" s="78"/>
      <c r="E225" s="78"/>
      <c r="F225" s="78"/>
      <c r="G225" s="78"/>
      <c r="H225" s="78"/>
      <c r="I225" s="78"/>
      <c r="J225" s="78"/>
      <c r="K225" s="78"/>
      <c r="L225" s="78"/>
      <c r="M225" s="78"/>
    </row>
    <row r="226" spans="1:13">
      <c r="A226" s="78"/>
      <c r="B226" s="78"/>
      <c r="C226" s="78"/>
      <c r="D226" s="78"/>
      <c r="E226" s="78"/>
      <c r="F226" s="78"/>
      <c r="G226" s="78"/>
      <c r="H226" s="78"/>
      <c r="I226" s="78"/>
      <c r="J226" s="78"/>
      <c r="K226" s="78"/>
      <c r="L226" s="78"/>
      <c r="M226" s="78"/>
    </row>
    <row r="227" spans="1:13">
      <c r="A227" s="78"/>
      <c r="B227" s="78"/>
      <c r="C227" s="78"/>
      <c r="D227" s="78"/>
      <c r="E227" s="78"/>
      <c r="F227" s="78"/>
      <c r="G227" s="78"/>
      <c r="H227" s="78"/>
      <c r="I227" s="78"/>
      <c r="J227" s="78"/>
      <c r="K227" s="78"/>
      <c r="L227" s="78"/>
      <c r="M227" s="78"/>
    </row>
    <row r="228" spans="1:13">
      <c r="A228" s="78"/>
      <c r="B228" s="78"/>
      <c r="C228" s="78"/>
      <c r="D228" s="78"/>
      <c r="E228" s="78"/>
      <c r="F228" s="78"/>
      <c r="G228" s="78"/>
      <c r="H228" s="78"/>
      <c r="I228" s="78"/>
      <c r="J228" s="78"/>
      <c r="K228" s="78"/>
      <c r="L228" s="78"/>
      <c r="M228" s="78"/>
    </row>
    <row r="229" spans="1:13">
      <c r="A229" s="78"/>
      <c r="B229" s="78"/>
      <c r="C229" s="78"/>
      <c r="D229" s="78"/>
      <c r="E229" s="78"/>
      <c r="F229" s="78"/>
      <c r="G229" s="78"/>
      <c r="H229" s="78"/>
      <c r="I229" s="78"/>
      <c r="J229" s="78"/>
      <c r="K229" s="78"/>
      <c r="L229" s="78"/>
      <c r="M229" s="78"/>
    </row>
    <row r="230" spans="1:13">
      <c r="A230" s="78"/>
      <c r="B230" s="78"/>
      <c r="C230" s="78"/>
      <c r="D230" s="78"/>
      <c r="E230" s="78"/>
      <c r="F230" s="78"/>
      <c r="G230" s="78"/>
      <c r="H230" s="78"/>
      <c r="I230" s="78"/>
      <c r="J230" s="78"/>
      <c r="K230" s="78"/>
      <c r="L230" s="78"/>
      <c r="M230" s="78"/>
    </row>
    <row r="231" spans="1:13">
      <c r="A231" s="78"/>
      <c r="B231" s="78"/>
      <c r="C231" s="78"/>
      <c r="D231" s="78"/>
      <c r="E231" s="78"/>
      <c r="F231" s="78"/>
      <c r="G231" s="78"/>
      <c r="H231" s="78"/>
      <c r="I231" s="78"/>
      <c r="J231" s="78"/>
      <c r="K231" s="78"/>
      <c r="L231" s="78"/>
      <c r="M231" s="78"/>
    </row>
    <row r="232" spans="1:13">
      <c r="A232" s="78"/>
      <c r="B232" s="78"/>
      <c r="C232" s="78"/>
      <c r="D232" s="78"/>
      <c r="E232" s="78"/>
      <c r="F232" s="78"/>
      <c r="G232" s="78"/>
      <c r="H232" s="78"/>
      <c r="I232" s="78"/>
      <c r="J232" s="78"/>
      <c r="K232" s="78"/>
      <c r="L232" s="78"/>
      <c r="M232" s="78"/>
    </row>
    <row r="233" spans="1:13">
      <c r="A233" s="78"/>
      <c r="B233" s="78"/>
      <c r="C233" s="78"/>
      <c r="D233" s="78"/>
      <c r="E233" s="78"/>
      <c r="F233" s="78"/>
      <c r="G233" s="78"/>
      <c r="H233" s="78"/>
      <c r="I233" s="78"/>
      <c r="J233" s="78"/>
      <c r="K233" s="78"/>
      <c r="L233" s="78"/>
      <c r="M233" s="78"/>
    </row>
    <row r="234" spans="1:13">
      <c r="A234" s="78"/>
      <c r="B234" s="78"/>
      <c r="C234" s="78"/>
      <c r="D234" s="78"/>
      <c r="E234" s="78"/>
      <c r="F234" s="78"/>
      <c r="G234" s="78"/>
      <c r="H234" s="78"/>
      <c r="I234" s="78"/>
      <c r="J234" s="78"/>
      <c r="K234" s="78"/>
      <c r="L234" s="78"/>
      <c r="M234" s="78"/>
    </row>
    <row r="235" spans="1:13">
      <c r="A235" s="78"/>
      <c r="B235" s="78"/>
      <c r="C235" s="78"/>
      <c r="D235" s="78"/>
      <c r="E235" s="78"/>
      <c r="F235" s="78"/>
      <c r="G235" s="78"/>
      <c r="H235" s="78"/>
      <c r="I235" s="78"/>
      <c r="J235" s="78"/>
      <c r="K235" s="78"/>
      <c r="L235" s="78"/>
      <c r="M235" s="78"/>
    </row>
    <row r="236" spans="1:13">
      <c r="A236" s="78"/>
      <c r="B236" s="78"/>
      <c r="C236" s="78"/>
      <c r="D236" s="78"/>
      <c r="E236" s="78"/>
      <c r="F236" s="78"/>
      <c r="G236" s="78"/>
      <c r="H236" s="78"/>
      <c r="I236" s="78"/>
      <c r="J236" s="78"/>
      <c r="K236" s="78"/>
      <c r="L236" s="78"/>
      <c r="M236" s="78"/>
    </row>
    <row r="237" spans="1:13">
      <c r="A237" s="78"/>
      <c r="B237" s="78"/>
      <c r="C237" s="78"/>
      <c r="D237" s="78"/>
      <c r="E237" s="78"/>
      <c r="F237" s="78"/>
      <c r="G237" s="78"/>
      <c r="H237" s="78"/>
      <c r="I237" s="78"/>
      <c r="J237" s="78"/>
      <c r="K237" s="78"/>
      <c r="L237" s="78"/>
      <c r="M237" s="78"/>
    </row>
    <row r="238" spans="1:13">
      <c r="A238" s="78"/>
      <c r="B238" s="78"/>
      <c r="C238" s="78"/>
      <c r="D238" s="78"/>
      <c r="E238" s="78"/>
      <c r="F238" s="78"/>
      <c r="G238" s="78"/>
      <c r="H238" s="78"/>
      <c r="I238" s="78"/>
      <c r="J238" s="78"/>
      <c r="K238" s="78"/>
      <c r="L238" s="78"/>
      <c r="M238" s="78"/>
    </row>
    <row r="239" spans="1:13">
      <c r="A239" s="78"/>
      <c r="B239" s="78"/>
      <c r="C239" s="78"/>
      <c r="D239" s="78"/>
      <c r="E239" s="78"/>
      <c r="F239" s="78"/>
      <c r="G239" s="78"/>
      <c r="H239" s="78"/>
      <c r="I239" s="78"/>
      <c r="J239" s="78"/>
      <c r="K239" s="78"/>
      <c r="L239" s="78"/>
      <c r="M239" s="78"/>
    </row>
    <row r="240" spans="1:13">
      <c r="A240" s="78"/>
      <c r="B240" s="78"/>
      <c r="C240" s="78"/>
      <c r="D240" s="78"/>
      <c r="E240" s="78"/>
      <c r="F240" s="78"/>
      <c r="G240" s="78"/>
      <c r="H240" s="78"/>
      <c r="I240" s="78"/>
      <c r="J240" s="78"/>
      <c r="K240" s="78"/>
      <c r="L240" s="78"/>
      <c r="M240" s="78"/>
    </row>
    <row r="241" spans="1:13">
      <c r="A241" s="78"/>
      <c r="B241" s="78"/>
      <c r="C241" s="78"/>
      <c r="D241" s="78"/>
      <c r="E241" s="78"/>
      <c r="F241" s="78"/>
      <c r="G241" s="78"/>
      <c r="H241" s="78"/>
      <c r="I241" s="78"/>
      <c r="J241" s="78"/>
      <c r="K241" s="78"/>
      <c r="L241" s="78"/>
      <c r="M241" s="78"/>
    </row>
    <row r="242" spans="1:13">
      <c r="A242" s="78"/>
      <c r="B242" s="78"/>
      <c r="C242" s="78"/>
      <c r="D242" s="78"/>
      <c r="E242" s="78"/>
      <c r="F242" s="78"/>
      <c r="G242" s="78"/>
      <c r="H242" s="78"/>
      <c r="I242" s="78"/>
      <c r="J242" s="78"/>
      <c r="K242" s="78"/>
      <c r="L242" s="78"/>
      <c r="M242" s="78"/>
    </row>
    <row r="243" spans="1:13">
      <c r="A243" s="78"/>
      <c r="B243" s="78"/>
      <c r="C243" s="78"/>
      <c r="D243" s="78"/>
      <c r="E243" s="78"/>
      <c r="F243" s="78"/>
      <c r="G243" s="78"/>
      <c r="H243" s="78"/>
      <c r="I243" s="78"/>
      <c r="J243" s="78"/>
      <c r="K243" s="78"/>
      <c r="L243" s="78"/>
      <c r="M243" s="78"/>
    </row>
    <row r="244" spans="1:13">
      <c r="A244" s="78"/>
      <c r="B244" s="78"/>
      <c r="C244" s="78"/>
      <c r="D244" s="78"/>
      <c r="E244" s="78"/>
      <c r="F244" s="78"/>
      <c r="G244" s="78"/>
      <c r="H244" s="78"/>
      <c r="I244" s="78"/>
      <c r="J244" s="78"/>
      <c r="K244" s="78"/>
      <c r="L244" s="78"/>
      <c r="M244" s="78"/>
    </row>
    <row r="245" spans="1:13">
      <c r="A245" s="78"/>
      <c r="B245" s="78"/>
      <c r="C245" s="78"/>
      <c r="D245" s="78"/>
      <c r="E245" s="78"/>
      <c r="F245" s="78"/>
      <c r="G245" s="78"/>
      <c r="H245" s="78"/>
      <c r="I245" s="78"/>
      <c r="J245" s="78"/>
      <c r="K245" s="78"/>
      <c r="L245" s="78"/>
      <c r="M245" s="78"/>
    </row>
    <row r="246" spans="1:13">
      <c r="A246" s="78"/>
      <c r="B246" s="78"/>
      <c r="C246" s="78"/>
      <c r="D246" s="78"/>
      <c r="E246" s="78"/>
      <c r="F246" s="78"/>
      <c r="G246" s="78"/>
      <c r="H246" s="78"/>
      <c r="I246" s="78"/>
      <c r="J246" s="78"/>
      <c r="K246" s="78"/>
      <c r="L246" s="78"/>
      <c r="M246" s="78"/>
    </row>
    <row r="247" spans="1:13">
      <c r="A247" s="78"/>
      <c r="B247" s="78"/>
      <c r="C247" s="78"/>
      <c r="D247" s="78"/>
      <c r="E247" s="78"/>
      <c r="F247" s="78"/>
      <c r="G247" s="78"/>
      <c r="H247" s="78"/>
      <c r="I247" s="78"/>
      <c r="J247" s="78"/>
      <c r="K247" s="78"/>
      <c r="L247" s="78"/>
      <c r="M247" s="78"/>
    </row>
    <row r="248" spans="1:13">
      <c r="A248" s="78"/>
      <c r="B248" s="78"/>
      <c r="C248" s="78"/>
      <c r="D248" s="78"/>
      <c r="E248" s="78"/>
      <c r="F248" s="78"/>
      <c r="G248" s="78"/>
      <c r="H248" s="78"/>
      <c r="I248" s="78"/>
      <c r="J248" s="78"/>
      <c r="K248" s="78"/>
      <c r="L248" s="78"/>
      <c r="M248" s="78"/>
    </row>
    <row r="249" spans="1:13">
      <c r="A249" s="78"/>
      <c r="B249" s="78"/>
      <c r="C249" s="78"/>
      <c r="D249" s="78"/>
      <c r="E249" s="78"/>
      <c r="F249" s="78"/>
      <c r="G249" s="78"/>
      <c r="H249" s="78"/>
      <c r="I249" s="78"/>
      <c r="J249" s="78"/>
      <c r="K249" s="78"/>
      <c r="L249" s="78"/>
      <c r="M249" s="78"/>
    </row>
    <row r="250" spans="1:13">
      <c r="A250" s="78"/>
      <c r="B250" s="78"/>
      <c r="C250" s="78"/>
      <c r="D250" s="78"/>
      <c r="E250" s="78"/>
      <c r="F250" s="78"/>
      <c r="G250" s="78"/>
      <c r="H250" s="78"/>
      <c r="I250" s="78"/>
      <c r="J250" s="78"/>
      <c r="K250" s="78"/>
      <c r="L250" s="78"/>
      <c r="M250" s="78"/>
    </row>
    <row r="251" spans="1:13">
      <c r="A251" s="78"/>
      <c r="B251" s="78"/>
      <c r="C251" s="78"/>
      <c r="D251" s="78"/>
      <c r="E251" s="78"/>
      <c r="F251" s="78"/>
      <c r="G251" s="78"/>
      <c r="H251" s="78"/>
      <c r="I251" s="78"/>
      <c r="J251" s="78"/>
      <c r="K251" s="78"/>
      <c r="L251" s="78"/>
      <c r="M251" s="78"/>
    </row>
    <row r="252" spans="1:13">
      <c r="A252" s="78"/>
      <c r="B252" s="78"/>
      <c r="C252" s="78"/>
      <c r="D252" s="78"/>
      <c r="E252" s="78"/>
      <c r="F252" s="78"/>
      <c r="G252" s="78"/>
      <c r="H252" s="78"/>
      <c r="I252" s="78"/>
      <c r="J252" s="78"/>
      <c r="K252" s="78"/>
      <c r="L252" s="78"/>
      <c r="M252" s="78"/>
    </row>
    <row r="253" spans="1:13">
      <c r="A253" s="78"/>
      <c r="B253" s="78"/>
      <c r="C253" s="78"/>
      <c r="D253" s="78"/>
      <c r="E253" s="78"/>
      <c r="F253" s="78"/>
      <c r="G253" s="78"/>
      <c r="H253" s="78"/>
      <c r="I253" s="78"/>
      <c r="J253" s="78"/>
      <c r="K253" s="78"/>
      <c r="L253" s="78"/>
      <c r="M253" s="78"/>
    </row>
    <row r="254" spans="1:13">
      <c r="A254" s="78"/>
      <c r="B254" s="78"/>
      <c r="C254" s="78"/>
      <c r="D254" s="78"/>
      <c r="E254" s="78"/>
      <c r="F254" s="78"/>
      <c r="G254" s="78"/>
      <c r="H254" s="78"/>
      <c r="I254" s="78"/>
      <c r="J254" s="78"/>
      <c r="K254" s="78"/>
      <c r="L254" s="78"/>
      <c r="M254" s="78"/>
    </row>
    <row r="255" spans="1:13">
      <c r="A255" s="78"/>
      <c r="B255" s="78"/>
      <c r="C255" s="78"/>
      <c r="D255" s="78"/>
      <c r="E255" s="78"/>
      <c r="F255" s="78"/>
      <c r="G255" s="78"/>
      <c r="H255" s="78"/>
      <c r="I255" s="78"/>
      <c r="J255" s="78"/>
      <c r="K255" s="78"/>
      <c r="L255" s="78"/>
      <c r="M255" s="78"/>
    </row>
    <row r="256" spans="1:13">
      <c r="A256" s="78"/>
      <c r="B256" s="78"/>
      <c r="C256" s="78"/>
      <c r="D256" s="78"/>
      <c r="E256" s="78"/>
      <c r="F256" s="78"/>
      <c r="G256" s="78"/>
      <c r="H256" s="78"/>
      <c r="I256" s="78"/>
      <c r="J256" s="78"/>
      <c r="K256" s="78"/>
      <c r="L256" s="78"/>
      <c r="M256" s="78"/>
    </row>
    <row r="257" spans="1:13">
      <c r="A257" s="78"/>
      <c r="B257" s="78"/>
      <c r="C257" s="78"/>
      <c r="D257" s="78"/>
      <c r="E257" s="78"/>
      <c r="F257" s="78"/>
      <c r="G257" s="78"/>
      <c r="H257" s="78"/>
      <c r="I257" s="78"/>
      <c r="J257" s="78"/>
      <c r="K257" s="78"/>
      <c r="L257" s="78"/>
      <c r="M257" s="78"/>
    </row>
    <row r="258" spans="1:13">
      <c r="A258" s="78"/>
      <c r="B258" s="78"/>
      <c r="C258" s="78"/>
      <c r="D258" s="78"/>
      <c r="E258" s="78"/>
      <c r="F258" s="78"/>
      <c r="G258" s="78"/>
      <c r="H258" s="78"/>
      <c r="I258" s="78"/>
      <c r="J258" s="78"/>
      <c r="K258" s="78"/>
      <c r="L258" s="78"/>
      <c r="M258" s="78"/>
    </row>
    <row r="259" spans="1:13">
      <c r="A259" s="78"/>
      <c r="B259" s="78"/>
      <c r="C259" s="78"/>
      <c r="D259" s="78"/>
      <c r="E259" s="78"/>
      <c r="F259" s="78"/>
      <c r="G259" s="78"/>
      <c r="H259" s="78"/>
      <c r="I259" s="78"/>
      <c r="J259" s="78"/>
      <c r="K259" s="78"/>
      <c r="L259" s="78"/>
      <c r="M259" s="78"/>
    </row>
    <row r="260" spans="1:13">
      <c r="A260" s="78"/>
      <c r="B260" s="78"/>
      <c r="C260" s="78"/>
      <c r="D260" s="78"/>
      <c r="E260" s="78"/>
      <c r="F260" s="78"/>
      <c r="G260" s="78"/>
      <c r="H260" s="78"/>
      <c r="I260" s="78"/>
      <c r="J260" s="78"/>
      <c r="K260" s="78"/>
      <c r="L260" s="78"/>
      <c r="M260" s="78"/>
    </row>
    <row r="261" spans="1:13">
      <c r="A261" s="78"/>
      <c r="B261" s="78"/>
      <c r="C261" s="78"/>
      <c r="D261" s="78"/>
      <c r="E261" s="78"/>
      <c r="F261" s="78"/>
      <c r="G261" s="78"/>
      <c r="H261" s="78"/>
      <c r="I261" s="78"/>
      <c r="J261" s="78"/>
      <c r="K261" s="78"/>
      <c r="L261" s="78"/>
      <c r="M261" s="78"/>
    </row>
    <row r="262" spans="1:13">
      <c r="A262" s="78"/>
      <c r="B262" s="78"/>
      <c r="C262" s="78"/>
      <c r="D262" s="78"/>
      <c r="E262" s="78"/>
      <c r="F262" s="78"/>
      <c r="G262" s="78"/>
      <c r="H262" s="78"/>
      <c r="I262" s="78"/>
      <c r="J262" s="78"/>
      <c r="K262" s="78"/>
      <c r="L262" s="78"/>
      <c r="M262" s="78"/>
    </row>
    <row r="263" spans="1:13">
      <c r="A263" s="78"/>
      <c r="B263" s="78"/>
      <c r="C263" s="78"/>
      <c r="D263" s="78"/>
      <c r="E263" s="78"/>
      <c r="F263" s="78"/>
      <c r="G263" s="78"/>
      <c r="H263" s="78"/>
      <c r="I263" s="78"/>
      <c r="J263" s="78"/>
      <c r="K263" s="78"/>
      <c r="L263" s="78"/>
      <c r="M263" s="78"/>
    </row>
    <row r="264" spans="1:13">
      <c r="A264" s="78"/>
      <c r="B264" s="78"/>
      <c r="C264" s="78"/>
      <c r="D264" s="78"/>
      <c r="E264" s="78"/>
      <c r="F264" s="78"/>
      <c r="G264" s="78"/>
      <c r="H264" s="78"/>
      <c r="I264" s="78"/>
      <c r="J264" s="78"/>
      <c r="K264" s="78"/>
      <c r="L264" s="78"/>
      <c r="M264" s="78"/>
    </row>
    <row r="265" spans="1:13">
      <c r="A265" s="78"/>
      <c r="B265" s="78"/>
      <c r="C265" s="78"/>
      <c r="D265" s="78"/>
      <c r="E265" s="78"/>
      <c r="F265" s="78"/>
      <c r="G265" s="78"/>
      <c r="H265" s="78"/>
      <c r="I265" s="78"/>
      <c r="J265" s="78"/>
      <c r="K265" s="78"/>
      <c r="L265" s="78"/>
      <c r="M265" s="78"/>
    </row>
    <row r="266" spans="1:13">
      <c r="A266" s="78"/>
      <c r="B266" s="78"/>
      <c r="C266" s="78"/>
      <c r="D266" s="78"/>
      <c r="E266" s="78"/>
      <c r="F266" s="78"/>
      <c r="G266" s="78"/>
      <c r="H266" s="78"/>
      <c r="I266" s="78"/>
      <c r="J266" s="78"/>
      <c r="K266" s="78"/>
      <c r="L266" s="78"/>
      <c r="M266" s="78"/>
    </row>
    <row r="267" spans="1:13">
      <c r="A267" s="78"/>
      <c r="B267" s="78"/>
      <c r="C267" s="78"/>
      <c r="D267" s="78"/>
      <c r="E267" s="78"/>
      <c r="F267" s="78"/>
      <c r="G267" s="78"/>
      <c r="H267" s="78"/>
      <c r="I267" s="78"/>
      <c r="J267" s="78"/>
      <c r="K267" s="78"/>
      <c r="L267" s="78"/>
      <c r="M267" s="78"/>
    </row>
    <row r="268" spans="1:13">
      <c r="A268" s="78"/>
      <c r="B268" s="78"/>
      <c r="C268" s="78"/>
      <c r="D268" s="78"/>
      <c r="E268" s="78"/>
      <c r="F268" s="78"/>
      <c r="G268" s="78"/>
      <c r="H268" s="78"/>
      <c r="I268" s="78"/>
      <c r="J268" s="78"/>
      <c r="K268" s="78"/>
      <c r="L268" s="78"/>
      <c r="M268" s="78"/>
    </row>
    <row r="269" spans="1:13">
      <c r="A269" s="78"/>
      <c r="B269" s="78"/>
      <c r="C269" s="78"/>
      <c r="D269" s="78"/>
      <c r="E269" s="78"/>
      <c r="F269" s="78"/>
      <c r="G269" s="78"/>
      <c r="H269" s="78"/>
      <c r="I269" s="78"/>
      <c r="J269" s="78"/>
      <c r="K269" s="78"/>
      <c r="L269" s="78"/>
      <c r="M269" s="78"/>
    </row>
    <row r="270" spans="1:13">
      <c r="A270" s="78"/>
      <c r="B270" s="78"/>
      <c r="C270" s="78"/>
      <c r="D270" s="78"/>
      <c r="E270" s="78"/>
      <c r="F270" s="78"/>
      <c r="G270" s="78"/>
      <c r="H270" s="78"/>
      <c r="I270" s="78"/>
      <c r="J270" s="78"/>
      <c r="K270" s="78"/>
      <c r="L270" s="78"/>
      <c r="M270" s="78"/>
    </row>
    <row r="271" spans="1:13">
      <c r="A271" s="78"/>
      <c r="B271" s="78"/>
      <c r="C271" s="78"/>
      <c r="D271" s="78"/>
      <c r="E271" s="78"/>
      <c r="F271" s="78"/>
      <c r="G271" s="78"/>
      <c r="H271" s="78"/>
      <c r="I271" s="78"/>
      <c r="J271" s="78"/>
      <c r="K271" s="78"/>
      <c r="L271" s="78"/>
      <c r="M271" s="78"/>
    </row>
    <row r="272" spans="1:13">
      <c r="A272" s="78"/>
      <c r="B272" s="78"/>
      <c r="C272" s="78"/>
      <c r="D272" s="78"/>
      <c r="E272" s="78"/>
      <c r="F272" s="78"/>
      <c r="G272" s="78"/>
      <c r="H272" s="78"/>
      <c r="I272" s="78"/>
      <c r="J272" s="78"/>
      <c r="K272" s="78"/>
      <c r="L272" s="78"/>
      <c r="M272" s="78"/>
    </row>
    <row r="273" spans="1:13">
      <c r="A273" s="78"/>
      <c r="B273" s="78"/>
      <c r="C273" s="78"/>
      <c r="D273" s="78"/>
      <c r="E273" s="78"/>
      <c r="F273" s="78"/>
      <c r="G273" s="78"/>
      <c r="H273" s="78"/>
      <c r="I273" s="78"/>
      <c r="J273" s="78"/>
      <c r="K273" s="78"/>
      <c r="L273" s="78"/>
      <c r="M273" s="78"/>
    </row>
    <row r="274" spans="1:13">
      <c r="A274" s="78"/>
      <c r="B274" s="78"/>
      <c r="C274" s="78"/>
      <c r="D274" s="78"/>
      <c r="E274" s="78"/>
      <c r="F274" s="78"/>
      <c r="G274" s="78"/>
      <c r="H274" s="78"/>
      <c r="I274" s="78"/>
      <c r="J274" s="78"/>
      <c r="K274" s="78"/>
      <c r="L274" s="78"/>
      <c r="M274" s="78"/>
    </row>
    <row r="275" spans="1:13">
      <c r="A275" s="78"/>
      <c r="B275" s="78"/>
      <c r="C275" s="78"/>
      <c r="D275" s="78"/>
      <c r="E275" s="78"/>
      <c r="F275" s="78"/>
      <c r="G275" s="78"/>
      <c r="H275" s="78"/>
      <c r="I275" s="78"/>
      <c r="J275" s="78"/>
      <c r="K275" s="78"/>
      <c r="L275" s="78"/>
      <c r="M275" s="78"/>
    </row>
    <row r="276" spans="1:13">
      <c r="A276" s="78"/>
      <c r="B276" s="78"/>
      <c r="C276" s="78"/>
      <c r="D276" s="78"/>
      <c r="E276" s="78"/>
      <c r="F276" s="78"/>
      <c r="G276" s="78"/>
      <c r="H276" s="78"/>
      <c r="I276" s="78"/>
      <c r="J276" s="78"/>
      <c r="K276" s="78"/>
      <c r="L276" s="78"/>
      <c r="M276" s="78"/>
    </row>
    <row r="277" spans="1:13">
      <c r="A277" s="78"/>
      <c r="B277" s="78"/>
      <c r="C277" s="78"/>
      <c r="D277" s="78"/>
      <c r="E277" s="78"/>
      <c r="F277" s="78"/>
      <c r="G277" s="78"/>
      <c r="H277" s="78"/>
      <c r="I277" s="78"/>
      <c r="J277" s="78"/>
      <c r="K277" s="78"/>
      <c r="L277" s="78"/>
      <c r="M277" s="78"/>
    </row>
    <row r="278" spans="1:13">
      <c r="A278" s="78"/>
      <c r="B278" s="78"/>
      <c r="C278" s="78"/>
      <c r="D278" s="78"/>
      <c r="E278" s="78"/>
      <c r="F278" s="78"/>
      <c r="G278" s="78"/>
      <c r="H278" s="78"/>
      <c r="I278" s="78"/>
      <c r="J278" s="78"/>
      <c r="K278" s="78"/>
      <c r="L278" s="78"/>
      <c r="M278" s="78"/>
    </row>
    <row r="279" spans="1:13">
      <c r="A279" s="78"/>
      <c r="B279" s="78"/>
      <c r="C279" s="78"/>
      <c r="D279" s="78"/>
      <c r="E279" s="78"/>
      <c r="F279" s="78"/>
      <c r="G279" s="78"/>
      <c r="H279" s="78"/>
      <c r="I279" s="78"/>
      <c r="J279" s="78"/>
      <c r="K279" s="78"/>
      <c r="L279" s="78"/>
      <c r="M279" s="78"/>
    </row>
    <row r="280" spans="1:13">
      <c r="A280" s="78"/>
      <c r="B280" s="78"/>
      <c r="C280" s="78"/>
      <c r="D280" s="78"/>
      <c r="E280" s="78"/>
      <c r="F280" s="78"/>
      <c r="G280" s="78"/>
      <c r="H280" s="78"/>
      <c r="I280" s="78"/>
      <c r="J280" s="78"/>
      <c r="K280" s="78"/>
      <c r="L280" s="78"/>
      <c r="M280" s="78"/>
    </row>
    <row r="281" spans="1:13">
      <c r="A281" s="78"/>
      <c r="B281" s="78"/>
      <c r="C281" s="78"/>
      <c r="D281" s="78"/>
      <c r="E281" s="78"/>
      <c r="F281" s="78"/>
      <c r="G281" s="78"/>
      <c r="H281" s="78"/>
      <c r="I281" s="78"/>
      <c r="J281" s="78"/>
      <c r="K281" s="78"/>
      <c r="L281" s="78"/>
      <c r="M281" s="78"/>
    </row>
    <row r="282" spans="1:13">
      <c r="A282" s="78"/>
      <c r="B282" s="78"/>
      <c r="C282" s="78"/>
      <c r="D282" s="78"/>
      <c r="E282" s="78"/>
      <c r="F282" s="78"/>
      <c r="G282" s="78"/>
      <c r="H282" s="78"/>
      <c r="I282" s="78"/>
      <c r="J282" s="78"/>
      <c r="K282" s="78"/>
      <c r="L282" s="78"/>
      <c r="M282" s="78"/>
    </row>
    <row r="283" spans="1:13">
      <c r="A283" s="78"/>
      <c r="B283" s="78"/>
      <c r="C283" s="78"/>
      <c r="D283" s="78"/>
      <c r="E283" s="78"/>
      <c r="F283" s="78"/>
      <c r="G283" s="78"/>
      <c r="H283" s="78"/>
      <c r="I283" s="78"/>
      <c r="J283" s="78"/>
      <c r="K283" s="78"/>
      <c r="L283" s="78"/>
      <c r="M283" s="78"/>
    </row>
    <row r="284" spans="1:13">
      <c r="A284" s="78"/>
      <c r="B284" s="78"/>
      <c r="C284" s="78"/>
      <c r="D284" s="78"/>
      <c r="E284" s="78"/>
      <c r="F284" s="78"/>
      <c r="G284" s="78"/>
      <c r="H284" s="78"/>
      <c r="I284" s="78"/>
      <c r="J284" s="78"/>
      <c r="K284" s="78"/>
      <c r="L284" s="78"/>
      <c r="M284" s="78"/>
    </row>
    <row r="285" spans="1:13">
      <c r="A285" s="78"/>
      <c r="B285" s="78"/>
      <c r="C285" s="78"/>
      <c r="D285" s="78"/>
      <c r="E285" s="78"/>
      <c r="F285" s="78"/>
      <c r="G285" s="78"/>
      <c r="H285" s="78"/>
      <c r="I285" s="78"/>
      <c r="J285" s="78"/>
      <c r="K285" s="78"/>
      <c r="L285" s="78"/>
      <c r="M285" s="78"/>
    </row>
    <row r="286" spans="1:13">
      <c r="A286" s="78"/>
      <c r="B286" s="78"/>
      <c r="C286" s="78"/>
      <c r="D286" s="78"/>
      <c r="E286" s="78"/>
      <c r="F286" s="78"/>
      <c r="G286" s="78"/>
      <c r="H286" s="78"/>
      <c r="I286" s="78"/>
      <c r="J286" s="78"/>
      <c r="K286" s="78"/>
      <c r="L286" s="78"/>
      <c r="M286" s="78"/>
    </row>
    <row r="287" spans="1:13">
      <c r="A287" s="78"/>
      <c r="B287" s="78"/>
      <c r="C287" s="78"/>
      <c r="D287" s="78"/>
      <c r="E287" s="78"/>
      <c r="F287" s="78"/>
      <c r="G287" s="78"/>
      <c r="H287" s="78"/>
      <c r="I287" s="78"/>
      <c r="J287" s="78"/>
      <c r="K287" s="78"/>
      <c r="L287" s="78"/>
      <c r="M287" s="78"/>
    </row>
    <row r="288" spans="1:13">
      <c r="A288" s="78"/>
      <c r="B288" s="78"/>
      <c r="C288" s="78"/>
      <c r="D288" s="78"/>
      <c r="E288" s="78"/>
      <c r="F288" s="78"/>
      <c r="G288" s="78"/>
      <c r="H288" s="78"/>
      <c r="I288" s="78"/>
      <c r="J288" s="78"/>
      <c r="K288" s="78"/>
      <c r="L288" s="78"/>
      <c r="M288" s="78"/>
    </row>
    <row r="289" spans="1:13">
      <c r="A289" s="78"/>
      <c r="B289" s="78"/>
      <c r="C289" s="78"/>
      <c r="D289" s="78"/>
      <c r="E289" s="78"/>
      <c r="F289" s="78"/>
      <c r="G289" s="78"/>
      <c r="H289" s="78"/>
      <c r="I289" s="78"/>
      <c r="J289" s="78"/>
      <c r="K289" s="78"/>
      <c r="L289" s="78"/>
      <c r="M289" s="78"/>
    </row>
    <row r="290" spans="1:13">
      <c r="A290" s="78"/>
      <c r="B290" s="78"/>
      <c r="C290" s="78"/>
      <c r="D290" s="78"/>
      <c r="E290" s="78"/>
      <c r="F290" s="78"/>
      <c r="G290" s="78"/>
      <c r="H290" s="78"/>
      <c r="I290" s="78"/>
      <c r="J290" s="78"/>
      <c r="K290" s="78"/>
      <c r="L290" s="78"/>
      <c r="M290" s="78"/>
    </row>
  </sheetData>
  <mergeCells count="1">
    <mergeCell ref="A1:M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d4f14e6-ee92-40d3-8baf-9c684613a744" xsi:nil="true"/>
    <lcf76f155ced4ddcb4097134ff3c332f xmlns="d667e693-fdd9-4fd0-a8dd-ddd3637bef64">
      <Terms xmlns="http://schemas.microsoft.com/office/infopath/2007/PartnerControls"/>
    </lcf76f155ced4ddcb4097134ff3c332f>
    <_dlc_DocId xmlns="bd4f14e6-ee92-40d3-8baf-9c684613a744">K6KRDR6WXQ5M-105153137-409415</_dlc_DocId>
    <_dlc_DocIdUrl xmlns="bd4f14e6-ee92-40d3-8baf-9c684613a744">
      <Url>https://seai.sharepoint.com/sites/Public/EXEED/_layouts/15/DocIdRedir.aspx?ID=K6KRDR6WXQ5M-105153137-409415</Url>
      <Description>K6KRDR6WXQ5M-105153137-409415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6E69A641CCE444A6968FBE8F9E3C35" ma:contentTypeVersion="132" ma:contentTypeDescription="Create a new document." ma:contentTypeScope="" ma:versionID="df8b396d137351457b39b2ae9ed63e2a">
  <xsd:schema xmlns:xsd="http://www.w3.org/2001/XMLSchema" xmlns:xs="http://www.w3.org/2001/XMLSchema" xmlns:p="http://schemas.microsoft.com/office/2006/metadata/properties" xmlns:ns2="bd4f14e6-ee92-40d3-8baf-9c684613a744" xmlns:ns3="d667e693-fdd9-4fd0-a8dd-ddd3637bef64" xmlns:ns4="d86a863f-36e4-4bf5-8caf-dfe6a2689150" targetNamespace="http://schemas.microsoft.com/office/2006/metadata/properties" ma:root="true" ma:fieldsID="8e32207770e20420cf4b7c2c9000bcfe" ns2:_="" ns3:_="" ns4:_="">
    <xsd:import namespace="bd4f14e6-ee92-40d3-8baf-9c684613a744"/>
    <xsd:import namespace="d667e693-fdd9-4fd0-a8dd-ddd3637bef64"/>
    <xsd:import namespace="d86a863f-36e4-4bf5-8caf-dfe6a2689150"/>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2:TaxCatchAll"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4f14e6-ee92-40d3-8baf-9c684613a74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db670a1c-2c48-4307-bd40-6feb2c3cbbfb}" ma:internalName="TaxCatchAll" ma:showField="CatchAllData" ma:web="bd4f14e6-ee92-40d3-8baf-9c684613a74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667e693-fdd9-4fd0-a8dd-ddd3637bef6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a11c4129-6f29-4f72-ba0f-e7d3cde34f5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6a863f-36e4-4bf5-8caf-dfe6a268915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D3B9DC2-29C4-43E8-B569-78A9CDA3DEBC}"/>
</file>

<file path=customXml/itemProps2.xml><?xml version="1.0" encoding="utf-8"?>
<ds:datastoreItem xmlns:ds="http://schemas.openxmlformats.org/officeDocument/2006/customXml" ds:itemID="{D123ED55-8445-4B8B-BBC2-A351A33553EF}"/>
</file>

<file path=customXml/itemProps3.xml><?xml version="1.0" encoding="utf-8"?>
<ds:datastoreItem xmlns:ds="http://schemas.openxmlformats.org/officeDocument/2006/customXml" ds:itemID="{C18EA898-E59B-42A6-8757-854CD85B80CF}"/>
</file>

<file path=customXml/itemProps4.xml><?xml version="1.0" encoding="utf-8"?>
<ds:datastoreItem xmlns:ds="http://schemas.openxmlformats.org/officeDocument/2006/customXml" ds:itemID="{85124C99-9A6A-4D48-8ACC-4D4AA01DB64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McCarthy Cormac</cp:lastModifiedBy>
  <cp:revision/>
  <dcterms:created xsi:type="dcterms:W3CDTF">2015-06-05T18:17:20Z</dcterms:created>
  <dcterms:modified xsi:type="dcterms:W3CDTF">2022-09-13T12:56:22Z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0x010100216E69A641CCE444A6968FBE8F9E3C35</vt:lpwstr>
  </property>
  <property fmtid="{D5CDD505-2E9C-101B-9397-08002B2CF9AE}" pid="3" name="_dlc_DocIdItemGuid">
    <vt:lpwstr>e2e71069-2945-4daa-a5e2-fd0c2e3153f8</vt:lpwstr>
  </property>
  <property fmtid="{D5CDD505-2E9C-101B-9397-08002B2CF9AE}" pid="4" name="MediaServiceImageTags">
    <vt:lpwstr/>
  </property>
</Properties>
</file>